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drawings/drawing3.xml" ContentType="application/vnd.openxmlformats-officedocument.drawing+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5" Type="http://schemas.microsoft.com/office/2020/02/relationships/classificationlabels" Target="docMetadata/LabelInfo.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029"/>
  <workbookPr filterPrivacy="1"/>
  <xr:revisionPtr revIDLastSave="0" documentId="8_{AB8DE194-AB7F-4F40-B047-3E2C7D07ED07}" xr6:coauthVersionLast="47" xr6:coauthVersionMax="47" xr10:uidLastSave="{00000000-0000-0000-0000-000000000000}"/>
  <bookViews>
    <workbookView xWindow="-108" yWindow="-108" windowWidth="23256" windowHeight="12720" firstSheet="23" activeTab="23" xr2:uid="{00000000-000D-0000-FFFF-FFFF00000000}"/>
  </bookViews>
  <sheets>
    <sheet name="Event planner" sheetId="5" state="hidden" r:id="rId1"/>
    <sheet name="Expenses" sheetId="1" state="hidden" r:id="rId2"/>
    <sheet name="Income" sheetId="2" state="hidden" r:id="rId3"/>
    <sheet name="Summary" sheetId="3" state="hidden" r:id="rId4"/>
    <sheet name="Center Scheduler" sheetId="12" r:id="rId5"/>
    <sheet name="Email Flows" sheetId="8" r:id="rId6"/>
    <sheet name="GMT-4 Miramar Raleigh" sheetId="9" r:id="rId7"/>
    <sheet name="GMT-6 Meridian" sheetId="10" r:id="rId8"/>
    <sheet name="GMT-5 Dallas" sheetId="11" r:id="rId9"/>
    <sheet name="AR1 Batches " sheetId="13" r:id="rId10"/>
    <sheet name="ar1 screenshots" sheetId="14" r:id="rId11"/>
    <sheet name="Community " sheetId="15" r:id="rId12"/>
    <sheet name="Exception payment view" sheetId="16" r:id="rId13"/>
    <sheet name="2-7 rules" sheetId="17" r:id="rId14"/>
    <sheet name="+- button" sheetId="22" r:id="rId15"/>
    <sheet name="Lapse Point" sheetId="23" r:id="rId16"/>
    <sheet name="Card Pin " sheetId="19" r:id="rId17"/>
    <sheet name="Missed Autopyayment" sheetId="20" r:id="rId18"/>
    <sheet name="NEW DONOR EXCEPTION" sheetId="21" r:id="rId19"/>
    <sheet name="2 7 screenshots" sheetId="18" r:id="rId20"/>
    <sheet name="points only payment" sheetId="24" r:id="rId21"/>
    <sheet name="Visiblility of centerSchedular " sheetId="25" r:id="rId22"/>
    <sheet name="deferral" sheetId="26" r:id="rId23"/>
    <sheet name="Custom Schedule" sheetId="27" r:id="rId24"/>
    <sheet name="Marketing Cloud deferral" sheetId="28" r:id="rId25"/>
  </sheets>
  <calcPr calcId="191028"/>
  <webPublishing codePage="1252"/>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H39" i="5" l="1"/>
  <c r="AH38" i="5"/>
  <c r="AH37" i="5"/>
  <c r="AH36" i="5"/>
  <c r="G37" i="2"/>
  <c r="G36" i="2"/>
  <c r="G35" i="2"/>
  <c r="F37" i="2"/>
  <c r="F36" i="2"/>
  <c r="F35" i="2"/>
  <c r="G30" i="2"/>
  <c r="G29" i="2"/>
  <c r="G28" i="2"/>
  <c r="F30" i="2"/>
  <c r="F29" i="2"/>
  <c r="F28" i="2"/>
  <c r="G23" i="2"/>
  <c r="G22" i="2"/>
  <c r="G21" i="2"/>
  <c r="F23" i="2"/>
  <c r="F22" i="2"/>
  <c r="F21" i="2"/>
  <c r="G16" i="2"/>
  <c r="G15" i="2"/>
  <c r="F16" i="2"/>
  <c r="F15" i="2"/>
  <c r="G14" i="2"/>
  <c r="F14" i="2"/>
  <c r="C19" i="1" l="1"/>
  <c r="G19" i="1"/>
  <c r="H32" i="1" l="1"/>
  <c r="AH34" i="5" s="1"/>
  <c r="H27" i="1"/>
  <c r="AH32" i="5" s="1"/>
  <c r="H19" i="1"/>
  <c r="AH30" i="5" s="1"/>
  <c r="D40" i="1"/>
  <c r="AH35" i="5" s="1"/>
  <c r="D33" i="1"/>
  <c r="AH33" i="5" s="1"/>
  <c r="D19" i="1"/>
  <c r="G32" i="1"/>
  <c r="G27" i="1"/>
  <c r="C40" i="1"/>
  <c r="C33" i="1"/>
  <c r="C27" i="1"/>
  <c r="D27" i="1"/>
  <c r="AH31" i="5" s="1"/>
  <c r="F38" i="2"/>
  <c r="G38" i="2" l="1"/>
  <c r="G31" i="2"/>
  <c r="F31" i="2"/>
  <c r="F24" i="2"/>
  <c r="G24" i="2"/>
  <c r="F17" i="2"/>
  <c r="G17" i="2"/>
  <c r="G12" i="1"/>
  <c r="L12" i="3" s="1"/>
  <c r="AH29" i="5"/>
  <c r="H12" i="1"/>
  <c r="M12" i="3" s="1"/>
  <c r="F10" i="2" l="1"/>
  <c r="G10" i="2"/>
  <c r="M11" i="3" s="1"/>
  <c r="M13" i="3" s="1"/>
  <c r="L11" i="3" l="1"/>
  <c r="L13" i="3" s="1"/>
</calcChain>
</file>

<file path=xl/sharedStrings.xml><?xml version="1.0" encoding="utf-8"?>
<sst xmlns="http://schemas.openxmlformats.org/spreadsheetml/2006/main" count="1786" uniqueCount="503">
  <si>
    <t xml:space="preserve"> </t>
  </si>
  <si>
    <t>Event planner</t>
  </si>
  <si>
    <t>EVENT TITLE</t>
  </si>
  <si>
    <t>Annual networking conference</t>
  </si>
  <si>
    <t>EVENT ORGANIZER</t>
  </si>
  <si>
    <t>Allan Mattsson</t>
  </si>
  <si>
    <t>VENUE / LOCATION</t>
  </si>
  <si>
    <t>Alpha Convention Center</t>
  </si>
  <si>
    <t>EVENT START DATE &amp; TIME</t>
  </si>
  <si>
    <t>April 24 @ 10:00 AM</t>
  </si>
  <si>
    <t>EVENT END DATE &amp; TIME</t>
  </si>
  <si>
    <t>April 26 @ 10:00 PM</t>
  </si>
  <si>
    <t>ADDITIONAL INFO</t>
  </si>
  <si>
    <t>Venue contact is Ian Hansson</t>
  </si>
  <si>
    <t>Agenda</t>
  </si>
  <si>
    <t>TIME</t>
  </si>
  <si>
    <t>TOPIC</t>
  </si>
  <si>
    <t>PRESENTER</t>
  </si>
  <si>
    <t>Check-in table opens</t>
  </si>
  <si>
    <t>Conference begins</t>
  </si>
  <si>
    <t>Ian Hansson</t>
  </si>
  <si>
    <t>Break for lunch</t>
  </si>
  <si>
    <t>Conference resumes</t>
  </si>
  <si>
    <t>Stretch break</t>
  </si>
  <si>
    <t>Conference ends</t>
  </si>
  <si>
    <t>Social hour</t>
  </si>
  <si>
    <t>Event checklist</t>
  </si>
  <si>
    <t>Event categories</t>
  </si>
  <si>
    <t>CHECKLIST ITEMS</t>
  </si>
  <si>
    <t>CATEGORY</t>
  </si>
  <si>
    <t>TYPE</t>
  </si>
  <si>
    <t>ASSIGNED TO</t>
  </si>
  <si>
    <t>SUB-TOTALS</t>
  </si>
  <si>
    <t>✔</t>
  </si>
  <si>
    <t>Venue availability</t>
  </si>
  <si>
    <t>Site</t>
  </si>
  <si>
    <t>Expense</t>
  </si>
  <si>
    <t>✖</t>
  </si>
  <si>
    <t>Venue rental fee</t>
  </si>
  <si>
    <t>Refreshments</t>
  </si>
  <si>
    <t>Flora Berggren</t>
  </si>
  <si>
    <t>☐</t>
  </si>
  <si>
    <t>Early access policy</t>
  </si>
  <si>
    <t>Decorations</t>
  </si>
  <si>
    <t>Communication with speakers</t>
  </si>
  <si>
    <t>Program</t>
  </si>
  <si>
    <t>Survey your attendees</t>
  </si>
  <si>
    <t>Publicity</t>
  </si>
  <si>
    <t>Recap with sponsors</t>
  </si>
  <si>
    <t>Prizes</t>
  </si>
  <si>
    <t>Kalle Persson</t>
  </si>
  <si>
    <t>Miscellaneous</t>
  </si>
  <si>
    <t>Admissions</t>
  </si>
  <si>
    <t>Income</t>
  </si>
  <si>
    <t>Ads in program</t>
  </si>
  <si>
    <t>Exhibitors/vendors</t>
  </si>
  <si>
    <t>Sale of items</t>
  </si>
  <si>
    <t>Key contacts</t>
  </si>
  <si>
    <t>NAME</t>
  </si>
  <si>
    <t>PHONE #</t>
  </si>
  <si>
    <t>EMAIL</t>
  </si>
  <si>
    <t>WEBSITE</t>
  </si>
  <si>
    <t>(604) 555-0164</t>
  </si>
  <si>
    <t>flora@example.com</t>
  </si>
  <si>
    <t>example.com</t>
  </si>
  <si>
    <t>(801) 555-0181</t>
  </si>
  <si>
    <t>ian@example.com</t>
  </si>
  <si>
    <t>(707) 555-0177</t>
  </si>
  <si>
    <t>allan@example.com</t>
  </si>
  <si>
    <t>(909) 555-0199</t>
  </si>
  <si>
    <t>kalle@example.com</t>
  </si>
  <si>
    <t>Expenses</t>
  </si>
  <si>
    <t>ESTIMATED</t>
  </si>
  <si>
    <t>ACTUAL</t>
  </si>
  <si>
    <t>Total Expenses</t>
  </si>
  <si>
    <t>SITE</t>
  </si>
  <si>
    <t>REFRESHMENTS</t>
  </si>
  <si>
    <t>Room and hall fees</t>
  </si>
  <si>
    <t>Food</t>
  </si>
  <si>
    <t>Site staff</t>
  </si>
  <si>
    <t>Drinks</t>
  </si>
  <si>
    <t>Equipment</t>
  </si>
  <si>
    <t>Linens</t>
  </si>
  <si>
    <t>Tables and chairs</t>
  </si>
  <si>
    <t>Staff and gratuities</t>
  </si>
  <si>
    <t>Total</t>
  </si>
  <si>
    <t>DECORATIONS</t>
  </si>
  <si>
    <t>PROGRAM</t>
  </si>
  <si>
    <t>Flowers</t>
  </si>
  <si>
    <t>Performers</t>
  </si>
  <si>
    <t>Candles</t>
  </si>
  <si>
    <t>Speakers</t>
  </si>
  <si>
    <t>Lighting</t>
  </si>
  <si>
    <t>Travel</t>
  </si>
  <si>
    <t>Balloons</t>
  </si>
  <si>
    <t>Hotel</t>
  </si>
  <si>
    <t>Paper supplies</t>
  </si>
  <si>
    <t>Other</t>
  </si>
  <si>
    <t>PUBLICITY</t>
  </si>
  <si>
    <t>PRIZES</t>
  </si>
  <si>
    <t>Graphics work</t>
  </si>
  <si>
    <t>Ribbons/Plaques/Trophies</t>
  </si>
  <si>
    <t>Photocopying/Printing</t>
  </si>
  <si>
    <t>Gifts</t>
  </si>
  <si>
    <t>Postage</t>
  </si>
  <si>
    <t>MISCELLANEOUS</t>
  </si>
  <si>
    <t>Telephone</t>
  </si>
  <si>
    <t>Transportation</t>
  </si>
  <si>
    <t>Stationery supplies</t>
  </si>
  <si>
    <t>Fax services</t>
  </si>
  <si>
    <t>Total income</t>
  </si>
  <si>
    <t xml:space="preserve">  </t>
  </si>
  <si>
    <t xml:space="preserve">ESTIMATED </t>
  </si>
  <si>
    <t xml:space="preserve">ACTUAL </t>
  </si>
  <si>
    <t>Adults @</t>
  </si>
  <si>
    <t>Children @</t>
  </si>
  <si>
    <t>Other @</t>
  </si>
  <si>
    <t>Covers @</t>
  </si>
  <si>
    <t>Half-pages @</t>
  </si>
  <si>
    <t>Quarter-pages @</t>
  </si>
  <si>
    <t>Large booths @</t>
  </si>
  <si>
    <t>Med. booths @</t>
  </si>
  <si>
    <t>Small booths @</t>
  </si>
  <si>
    <t>Items @</t>
  </si>
  <si>
    <t>Summary</t>
  </si>
  <si>
    <t>TOTAL INCOME</t>
  </si>
  <si>
    <t>TOTAL EXPENSES</t>
  </si>
  <si>
    <t>TOTAL PROFIT (OR LOSS)</t>
  </si>
  <si>
    <t>TEST TITLE</t>
  </si>
  <si>
    <t>TEST CASE ID</t>
  </si>
  <si>
    <t>TEST EXECUTION NUMBER</t>
  </si>
  <si>
    <t>TEST DATE</t>
  </si>
  <si>
    <t> </t>
  </si>
  <si>
    <t>Center Scheduler - Dallas</t>
  </si>
  <si>
    <t> Proesis-SC-00001</t>
  </si>
  <si>
    <t> AA</t>
  </si>
  <si>
    <t> 4.23.2024</t>
  </si>
  <si>
    <t>TEST DESCRIPTION (Summary)</t>
  </si>
  <si>
    <t>TEST DESIGNED BY</t>
  </si>
  <si>
    <t>TEST EXECUTED BY</t>
  </si>
  <si>
    <t>EXECUTION DATE</t>
  </si>
  <si>
    <t>After selecting the center in the scheduler, only the donors from that particular center should be visible when clicking the 'ADD VISIT' button</t>
  </si>
  <si>
    <t>Harsh Vardhana</t>
  </si>
  <si>
    <t>4.23.2024</t>
  </si>
  <si>
    <t>STEP ID</t>
  </si>
  <si>
    <t>TEST STEPS</t>
  </si>
  <si>
    <t>EXPECTED RESULTS</t>
  </si>
  <si>
    <t>ACTUAL RESULTS</t>
  </si>
  <si>
    <t>PASS / FAIL</t>
  </si>
  <si>
    <t>ADDITIONAL NOTES</t>
  </si>
  <si>
    <t>Only the record associated with Proesis Dallas should be visible</t>
  </si>
  <si>
    <t>1. Create a schedule for today. 
2. Search donor for scheduling.
3. Select the donor add it to the scheduled appointment date.</t>
  </si>
  <si>
    <t xml:space="preserve">Only the donors of the proesis Dallas should come  </t>
  </si>
  <si>
    <t>Donors of Proesis Dallas were visible</t>
  </si>
  <si>
    <t>PASS</t>
  </si>
  <si>
    <r>
      <rPr>
        <sz val="10"/>
        <color rgb="FF000000"/>
        <rFont val="Calibri"/>
        <scheme val="minor"/>
      </rPr>
      <t xml:space="preserve"> The soonest next vist date is wrong. Please correct the date
</t>
    </r>
    <r>
      <rPr>
        <b/>
        <sz val="10"/>
        <color rgb="FF000000"/>
        <rFont val="Calibri"/>
        <scheme val="minor"/>
      </rPr>
      <t>Update:</t>
    </r>
    <r>
      <rPr>
        <sz val="10"/>
        <color rgb="FF000000"/>
        <rFont val="Calibri"/>
        <scheme val="minor"/>
      </rPr>
      <t xml:space="preserve"> Currently, Bharat is working on 2/7 rule, thus, this will be changed in the future.</t>
    </r>
  </si>
  <si>
    <t>Checking if a donor from a different center can be selected</t>
  </si>
  <si>
    <t>1. Search donor for scheduling.
2. Select the donor add it to the scheduled appointment date.</t>
  </si>
  <si>
    <t xml:space="preserve">Donors of Miramar, Raleigh, and Meridian must not come to filter </t>
  </si>
  <si>
    <t>Can't find any donors of different centers</t>
  </si>
  <si>
    <t>Last Center used is NULL</t>
  </si>
  <si>
    <t>Donor with Last used center null should be visible with Dallas donors</t>
  </si>
  <si>
    <t>Donor with Last use centers null can be seen with other Dallas donors</t>
  </si>
  <si>
    <t xml:space="preserve">2/7 logic </t>
  </si>
  <si>
    <t>1. Search donor for scheduling
2. Select the donor add it to the scheduled appointment date with last donation date as yesterday</t>
  </si>
  <si>
    <t>Donor shoud not be added to schedule</t>
  </si>
  <si>
    <t>-</t>
  </si>
  <si>
    <t>This is because this rule hasn't been deployed yet.
This scenario will be tested in the future when 2/7 rule is deployed</t>
  </si>
  <si>
    <t>Center Scheduler - Raleigh</t>
  </si>
  <si>
    <t> Proesis-SC-00002</t>
  </si>
  <si>
    <t> AB</t>
  </si>
  <si>
    <t>Only the record associated with Proesis Raleigh should be visible</t>
  </si>
  <si>
    <t xml:space="preserve">Only the donors of the proesis Raleigh should come  </t>
  </si>
  <si>
    <t>Donors of Proesis Raleigh were visible</t>
  </si>
  <si>
    <t xml:space="preserve">Donors of Miramar, Dallas, and Meridian must not come to filter </t>
  </si>
  <si>
    <t>Donor with Last used center null should be visible with Raleigh donors</t>
  </si>
  <si>
    <t>Donor with Last used center null can be seen with other Raleigh donors</t>
  </si>
  <si>
    <t>Center Scheduler - Miramar</t>
  </si>
  <si>
    <t> Proesis-SC-00003</t>
  </si>
  <si>
    <t> AC</t>
  </si>
  <si>
    <t>Only the record associated with Proesis Miramar should be visible</t>
  </si>
  <si>
    <t xml:space="preserve">Only the donors of the proesis Miramar should come  </t>
  </si>
  <si>
    <t>Donors of Proesis Miramar were visible</t>
  </si>
  <si>
    <t xml:space="preserve">Donors of Dallas, Raleigh, and Meridian must not come to filter </t>
  </si>
  <si>
    <t>Donor with Last used center null should be visible with Miramar donors</t>
  </si>
  <si>
    <t>Donor with Last used center null can be seen with other Miramar donors</t>
  </si>
  <si>
    <t>Center Scheduler - Meridian</t>
  </si>
  <si>
    <t> Proesis-SC-00004</t>
  </si>
  <si>
    <t> AD</t>
  </si>
  <si>
    <t>Only the record associated with Proesis Meridian should be visible</t>
  </si>
  <si>
    <t xml:space="preserve">Only the donors of the proesis Meridian should come  </t>
  </si>
  <si>
    <t>Donors of Proesis Meridian were visible</t>
  </si>
  <si>
    <t>Donor with Last used center null should be visible with Meridian donors</t>
  </si>
  <si>
    <t>Donor with Last used center null can be seen with other Meridian donors</t>
  </si>
  <si>
    <t> GMT -4:00 (America/New_York :-Proesis Miramar/Proesis Raleigh )  Time Zone Scheduled time flow Email</t>
  </si>
  <si>
    <t>To determine the working of the email flows after corrections made on the development end.</t>
  </si>
  <si>
    <t>DESCRIPTION</t>
  </si>
  <si>
    <t>Confirmation Email</t>
  </si>
  <si>
    <t>1. User will log into community.
2. An appointment is scheduled.
3. Confirmation of Appointment Email is received.
4. Reminder Email is received 72 Hours before the appointment.
5. Reminder Email is received 24 Hours before the sppointment.
6. If rescheduled, another email with new date and time will be received.</t>
  </si>
  <si>
    <t>User should receive the appointment confirmation email  with appointment date and time (04/17/24, 1pm)</t>
  </si>
  <si>
    <t>User Received the email with the appointment date and time (04/17/24, 1pm)</t>
  </si>
  <si>
    <t> PASS</t>
  </si>
  <si>
    <t>Miramar/Raleigh Testing Snapshots</t>
  </si>
  <si>
    <t>72 Hour Reminder Email</t>
  </si>
  <si>
    <t>User will receive an email 3 days before their appointment (to test this case, appointment was scheduled for 04/19/24, 10am)</t>
  </si>
  <si>
    <t>User received an email with appointment details for 3 days from now (04/19/24, 10am)</t>
  </si>
  <si>
    <t>24 Hour Reminder Email</t>
  </si>
  <si>
    <t>User will receive an email 1 day before their appointment. (appointment was scheduled for 17 April, 1pm)</t>
  </si>
  <si>
    <t>User received an email with appointment details for the next day (04/17/24, 1pm) </t>
  </si>
  <si>
    <t>Reschedule Appointment Email</t>
  </si>
  <si>
    <t>User will receive an email after rescheduling their appointment with the new date and time (In this case, appoiintment was rescheduled for 05/04/24, 1pm)</t>
  </si>
  <si>
    <t>User received the email with the new appointment date and time (05/04/24, 1pm)</t>
  </si>
  <si>
    <t> GMT-6:00 (Timezone America/Boise :-Proesis Meridian) Time Zone Scheduled time flow Email</t>
  </si>
  <si>
    <t>AB</t>
  </si>
  <si>
    <t>User should receive the appointment confirmation email  with appointment date and time (04/17/24, 9:30am)</t>
  </si>
  <si>
    <t>User Received the email with the appointment date and time (04/17/24, 9:30am)</t>
  </si>
  <si>
    <t>Meridian Testing Snapshots</t>
  </si>
  <si>
    <t>User will receive an email 3 days before their appointment (to test this case, appointment was scheduled for 04/19/24, 12pm)</t>
  </si>
  <si>
    <t>User received an email with appointment details for 3 days from now (04/19/24, 12pm)</t>
  </si>
  <si>
    <t>User will receive an email 1 day before their appointment. (appointment was scheduled for 17 April, 9:30am)</t>
  </si>
  <si>
    <t>User received an email with appointment details for the next day (04/17/24, 9:30am) </t>
  </si>
  <si>
    <t>User will receive an email after rescheduling their appointment with the new date and time (In this case, appointment was rescheduled for 04/18/24, 10:30am)</t>
  </si>
  <si>
    <t>User received the email with the new appointment date and time (04/18/24, 10:30am)</t>
  </si>
  <si>
    <t> GMT-5:00 (Timezone Timezone America/Chicago :-Proesis Dallas) Time Zone Scheduled time flow Email</t>
  </si>
  <si>
    <t>AC</t>
  </si>
  <si>
    <t>User should receive the appointment confirmation email  with appointment date and time (04/17/24, 8:45am)</t>
  </si>
  <si>
    <t>User Received the email with the appointment date and time (04/17/24, 8:45am)</t>
  </si>
  <si>
    <t> Dallas Testing Snapshots</t>
  </si>
  <si>
    <t>User will receive an email 3 days before their appointment (to test this case, appointment was scheduled for 04/19/24, 9:45am)</t>
  </si>
  <si>
    <t>User received an email with appointment details for 3 days from now (04/19/24, 9:45am)</t>
  </si>
  <si>
    <t>User will receive an email 1 day before their appointment. (appointment was scheduled for 17 April, 8:45am)</t>
  </si>
  <si>
    <t>User received an email with appointment details for the next day (04/17/24, 8:45am) </t>
  </si>
  <si>
    <t>User will receive an email after rescheduling their appointment with the new date and time (In this case, appointment was rescheduled for 04/19/24, 9:45am)</t>
  </si>
  <si>
    <t>User received the email with the new appointment date and time (04/19/24, 9:45am)</t>
  </si>
  <si>
    <t>APPOINTMENT SCHEDULE</t>
  </si>
  <si>
    <t>CONFIRMATION EMAIL</t>
  </si>
  <si>
    <t>RESCHEDULE EMAIL</t>
  </si>
  <si>
    <t>72 Hours</t>
  </si>
  <si>
    <t>24 Hours</t>
  </si>
  <si>
    <t>RESCHEDULE APPOINTMENT EMAIL</t>
  </si>
  <si>
    <t>72 HOURS</t>
  </si>
  <si>
    <t>24 HOURS</t>
  </si>
  <si>
    <t xml:space="preserve">RESCHEDULE APPOINTMENT </t>
  </si>
  <si>
    <t>RESCHEDULE APPOINTMENT  EMAIL</t>
  </si>
  <si>
    <t>For AR1 Batch there are two batches :-</t>
  </si>
  <si>
    <t>1.RemovedDonorFromNewDonorCampaignBatch</t>
  </si>
  <si>
    <t>2. UpdateDonorCheckboxBatch</t>
  </si>
  <si>
    <t>PRIORITY</t>
  </si>
  <si>
    <t xml:space="preserve">Remove Donor From NewDonorProgram at Donation level 4 </t>
  </si>
  <si>
    <t xml:space="preserve"> AA </t>
  </si>
  <si>
    <t xml:space="preserve"> All the donors who are at donation level 4 in New Donor Program. All the changes made by the batch must reflect on the Batch Logs Object </t>
  </si>
  <si>
    <t>TEST OBJECTIVES (Detailed)</t>
  </si>
  <si>
    <t xml:space="preserve">1.Sucessfull exection of batch                   2. Sucessfull data population on Batch log object </t>
  </si>
  <si>
    <t>STEP DESCRIPTION</t>
  </si>
  <si>
    <t xml:space="preserve">Createion of data of donation level 4 </t>
  </si>
  <si>
    <t xml:space="preserve">Executoin of batch  </t>
  </si>
  <si>
    <t>the donor of level 4 should be removed from the New Donor Program :- input with the record id</t>
  </si>
  <si>
    <t>The donr is removed</t>
  </si>
  <si>
    <t xml:space="preserve">PASS </t>
  </si>
  <si>
    <t>Testing Sheet.xlsx</t>
  </si>
  <si>
    <t>Checking of Batch Log object</t>
  </si>
  <si>
    <t>the batch record must be created and filed must be populated</t>
  </si>
  <si>
    <t>Data is populated as expected</t>
  </si>
  <si>
    <t xml:space="preserve">the donor will only be removed only by donation level 4 :-   isInsentive logic must not work </t>
  </si>
  <si>
    <t>the donor is removed successfully and Batch log object is populated correctly</t>
  </si>
  <si>
    <t>Remove and Addition of donors from New Donor Program when donors lapsed</t>
  </si>
  <si>
    <t> Proesis-SC-00005</t>
  </si>
  <si>
    <t xml:space="preserve">All thje donor who are lapsed must be readded to New Donor Program and new donor cheackBox </t>
  </si>
  <si>
    <t>Createion of data of lapes donor</t>
  </si>
  <si>
    <t>the donor donor which are lapsing on 11/1/2023 must be readded on ndp and new donor checkbox must be true</t>
  </si>
  <si>
    <t>working on all the records</t>
  </si>
  <si>
    <t>Step 2  Befor</t>
  </si>
  <si>
    <t xml:space="preserve"> Step 2 After</t>
  </si>
  <si>
    <t xml:space="preserve"> Step 3 Batch log</t>
  </si>
  <si>
    <t>Step 4 before</t>
  </si>
  <si>
    <t xml:space="preserve">Step 4 after </t>
  </si>
  <si>
    <t xml:space="preserve">ScreenShots of donors in NDP  which are lapsing  today and new donor cheackbox is false  </t>
  </si>
  <si>
    <t>ScreenShots of donors not in NDP  which are lapsing  today  and new donor cheackbox is false</t>
  </si>
  <si>
    <t>Step 1 before</t>
  </si>
  <si>
    <t>Step 3 after</t>
  </si>
  <si>
    <t xml:space="preserve">All the donors have new donor cheackbox cheacked and added to new donor program </t>
  </si>
  <si>
    <t>Community Profile Page</t>
  </si>
  <si>
    <t> Proesis-SC-00006</t>
  </si>
  <si>
    <t xml:space="preserve">Checking the Community Profile Page for Changes </t>
  </si>
  <si>
    <t>Harsh</t>
  </si>
  <si>
    <t>A1</t>
  </si>
  <si>
    <t xml:space="preserve">Checking for the Removed Fields from the community </t>
  </si>
  <si>
    <t>Middle Name, Height  &amp; Weight should be removed from Profile Page</t>
  </si>
  <si>
    <t xml:space="preserve">They are removed </t>
  </si>
  <si>
    <t>A2</t>
  </si>
  <si>
    <t>Checking the edit form functionality</t>
  </si>
  <si>
    <t>Only Prefered Name and How will you get to the center? must be editable fields</t>
  </si>
  <si>
    <t xml:space="preserve">Only Prefered Name and How will you get to the center? are editable </t>
  </si>
  <si>
    <t>A3</t>
  </si>
  <si>
    <t xml:space="preserve">Checking for Task Creation on edit profile </t>
  </si>
  <si>
    <t xml:space="preserve">No Task should be created </t>
  </si>
  <si>
    <t xml:space="preserve">No Task is created </t>
  </si>
  <si>
    <t>Exception payment view for medical staff</t>
  </si>
  <si>
    <t> Proesis-SC-00007</t>
  </si>
  <si>
    <t> A1 (next would be A2, A3)</t>
  </si>
  <si>
    <t>Adding the role name in custom Label in Ristricted_Roles_for_exception _payments</t>
  </si>
  <si>
    <t xml:space="preserve">Checking the checkbox "Medical approved to issue" </t>
  </si>
  <si>
    <t xml:space="preserve">After checking the ckeckbox("Medical approved to issue") in the rate object then the role listed in the custom label(Ristricted_Roles_for_exception _payments) can view only those records in which Medical approved to issue is true in component. </t>
  </si>
  <si>
    <t>Next Soonest Visit</t>
  </si>
  <si>
    <t>Project-SC-00008</t>
  </si>
  <si>
    <t xml:space="preserve"> A1 </t>
  </si>
  <si>
    <t xml:space="preserve">testing is done for 2/7 rule </t>
  </si>
  <si>
    <t>Donors can't book consecutive visits</t>
  </si>
  <si>
    <t>if visit is scheduled for 23rd, user cannot schedule for 22 and 24,
Available visits are 21 and 25.</t>
  </si>
  <si>
    <t xml:space="preserve">visits for 22 and 24 can't be selected and all the dates after 24 are visible </t>
  </si>
  <si>
    <t>Pass</t>
  </si>
  <si>
    <t>Donor has completed 2 visits and wants to schedule another visit within the 7 day period</t>
  </si>
  <si>
    <t xml:space="preserve">if visits for 22 and 25 are completed succesfully then visits can't be scheduled for next 7 days </t>
  </si>
  <si>
    <t>can't schedule visit from 27 to 31</t>
  </si>
  <si>
    <t xml:space="preserve">Donors complete 2 visits in one week all next visits for the next 7 days must got cancled </t>
  </si>
  <si>
    <t xml:space="preserve">if vist of date 22 and 25 are completed and outcome is donated vists of 27 and 29 should get  cancled </t>
  </si>
  <si>
    <t> visits of 27 and 29 are 	
Canceled and an email is coming</t>
  </si>
  <si>
    <t xml:space="preserve">Vists can be scheduled only with in 14 days from today </t>
  </si>
  <si>
    <t>if I will try to schedule visit of 15th day from now It will give me error</t>
  </si>
  <si>
    <t xml:space="preserve"> I selected 7th is is giving me error </t>
  </si>
  <si>
    <t xml:space="preserve">Screenshot is attached </t>
  </si>
  <si>
    <t xml:space="preserve">four upcoming scheduled visits </t>
  </si>
  <si>
    <t>on community user can see 4 next possible visits</t>
  </si>
  <si>
    <t xml:space="preserve">they are visible </t>
  </si>
  <si>
    <t xml:space="preserve">Scheduling the visit from the center scheduler  </t>
  </si>
  <si>
    <t xml:space="preserve">If I have vist for 24 I should not allow me to add visits of 24 and 26 </t>
  </si>
  <si>
    <t xml:space="preserve">Error is showing if 24 or 26 is selected to schedule visit </t>
  </si>
  <si>
    <t>Checking 14 day rule from center scheduler</t>
  </si>
  <si>
    <t>Donor cant book visits on consecutive days</t>
  </si>
  <si>
    <t>if visit is scheduled for 28 , visits of 27 and 29 can't be scheduled.</t>
  </si>
  <si>
    <t xml:space="preserve">error is showing if I try to createa vist of 27 and 29 </t>
  </si>
  <si>
    <t xml:space="preserve">if visit of 27 and 29 are sucesfull, then for next 7 days no slot should be available </t>
  </si>
  <si>
    <t xml:space="preserve"> insted of 7,   8 days are not available for slot booking </t>
  </si>
  <si>
    <t>Donor has completed 2 visits and another visit is scheduled within the 7 day period</t>
  </si>
  <si>
    <t xml:space="preserve">if visits of 27 and 29 are sucessfull then vists till 3 must be cancled </t>
  </si>
  <si>
    <t xml:space="preserve">vists  till 3 are cancled </t>
  </si>
  <si>
    <t>Donor can book visits up to 14 days</t>
  </si>
  <si>
    <t xml:space="preserve">if today is 27 then visits after 10th are not allowed to be booked for vists </t>
  </si>
  <si>
    <t>working as expected</t>
  </si>
  <si>
    <t>Donor has completed a donation, the next soonest date should be updated according to the one day gap and 2 in 7 rule</t>
  </si>
  <si>
    <t xml:space="preserve">dates after the 27 must be visible for scheduling and and date after/ before the scheduled vist must not be visible </t>
  </si>
  <si>
    <t xml:space="preserve"> working as expected but next vists that are falling in next month are not visible </t>
  </si>
  <si>
    <t>If the deferral date is later than the next soonest visit, the next soonest visit date should be adjusted</t>
  </si>
  <si>
    <t>if the deferral date is 31 the vists befor the 31st must got cancled and an email should go to donor and next soonest vist must be same as the deferral date</t>
  </si>
  <si>
    <t xml:space="preserve">After the canclation of vist an emial must go </t>
  </si>
  <si>
    <t xml:space="preserve"> Need the Email body from client </t>
  </si>
  <si>
    <t>Four upcoming scheduled visits should be visible to the donors on the community</t>
  </si>
  <si>
    <t>next 4 dates must be visible from the schedling and must follow 2 7 rules</t>
  </si>
  <si>
    <t xml:space="preserve">working as expected for the dates of same month </t>
  </si>
  <si>
    <t>next month dates and not comming for the suggesting dates</t>
  </si>
  <si>
    <t>update permissions set for visit schedule   the  -/+ buttons</t>
  </si>
  <si>
    <t>Project-SC-00001</t>
  </si>
  <si>
    <t> A1</t>
  </si>
  <si>
    <t>testing for profiles  which have access to the center scheduler  +/- buttons</t>
  </si>
  <si>
    <t xml:space="preserve">Custom Permission - Center_Manager_Actions 
Permission Set - Proesis Center Staff (Salesforce)
Permission Set - Proesis Center Staff (Platform)
can seet the +/- buttons </t>
  </si>
  <si>
    <t xml:space="preserve">working as expected </t>
  </si>
  <si>
    <t>pass</t>
  </si>
  <si>
    <t>testing for profiles  which do not have access to the center scheduler  +/- buttons</t>
  </si>
  <si>
    <t xml:space="preserve">users with other permession set  can't click the buttons </t>
  </si>
  <si>
    <t xml:space="preserve">Point Expiration </t>
  </si>
  <si>
    <t> AA (next would be AB, AC)</t>
  </si>
  <si>
    <t>TEST DEPENDENCIES (Systems, Processes)</t>
  </si>
  <si>
    <t>TEST CONDITIONS (Test Data created)</t>
  </si>
  <si>
    <t>AA</t>
  </si>
  <si>
    <t>Record with last sucessfull donation befor 6 months from today with current point &gt;0</t>
  </si>
  <si>
    <t>1.The current points will be zero and Expired points will contain all the values which have all the values of the current points.
2. One transaction record will be created with Type Credit and Subtype Points Expired.
3.Loyality level must get back to Donor.</t>
  </si>
  <si>
    <t>1. Currents points are now shifted to Expired points.
2. Transction record is created.
3. Donation level is set back to Donor</t>
  </si>
  <si>
    <t>Record with last sucessfull donation befor 6 months from today with current point =0</t>
  </si>
  <si>
    <t>No transaction will be created</t>
  </si>
  <si>
    <t>Working as expected</t>
  </si>
  <si>
    <t>Record with last sucessfull donation befor 5 months from today with current point &gt;0</t>
  </si>
  <si>
    <t>No transaction will be created because the donor is not lapsed</t>
  </si>
  <si>
    <t xml:space="preserve">Removal Donor card pin </t>
  </si>
  <si>
    <t>Cheacking if the pin is removed  from ui</t>
  </si>
  <si>
    <t xml:space="preserve">Enter center and date in center scheduler </t>
  </si>
  <si>
    <t xml:space="preserve">visits of that particular center of the selected date should be visible </t>
  </si>
  <si>
    <t xml:space="preserve">visits of 30th on Proesis Dallas are visible </t>
  </si>
  <si>
    <t xml:space="preserve">Add a visit </t>
  </si>
  <si>
    <t xml:space="preserve">visit should be added to the slot  </t>
  </si>
  <si>
    <t>visit is added to 7AM slot on 30th</t>
  </si>
  <si>
    <t>Click on the donor name against the slot and click on card icon on bottom of modal and write the card package id</t>
  </si>
  <si>
    <t>only one field should be visible: card package ID</t>
  </si>
  <si>
    <t>only one field is visible: card package id, and "pin" field is not visible on UI</t>
  </si>
  <si>
    <t xml:space="preserve">Missed Autopayment  </t>
  </si>
  <si>
    <t>check for exception payment button on visits</t>
  </si>
  <si>
    <t xml:space="preserve"> exception payment button is on the upper rigth cornor </t>
  </si>
  <si>
    <t xml:space="preserve">it is present at the upper cornor </t>
  </si>
  <si>
    <t xml:space="preserve">selecting the exception payment and points should get added to the </t>
  </si>
  <si>
    <t xml:space="preserve">50 $ payment is given with the points associated with each donation level
1. at Loyalty level :- Donor    he must 50 points if an exception payment is executed
2.  at Loyatity level :- Rolyal he must get 300 points 
3. at Loyatity level:- Royal + he must get 500 points
4. at Loyalty level :- Signature    he must 100 points
5. at Loyalty level :- Vip    he must 200 points
</t>
  </si>
  <si>
    <t>the donor is getting  points and 50$ payment as well</t>
  </si>
  <si>
    <t xml:space="preserve">onle one missed auto poayment per visit </t>
  </si>
  <si>
    <t xml:space="preserve">if a exception payment(missed auto payment) is maid to a visit no other missed auto payment can be added to it </t>
  </si>
  <si>
    <t>New Donor Exception</t>
  </si>
  <si>
    <t xml:space="preserve">Selecting The New Donor exception payment and points should get added to the </t>
  </si>
  <si>
    <t xml:space="preserve">A transaction of 50$ will be  initated if the donor is in New Donor Campaign </t>
  </si>
  <si>
    <t xml:space="preserve">If the donor is not in the NDC </t>
  </si>
  <si>
    <t>Payment must not happen</t>
  </si>
  <si>
    <t xml:space="preserve">If the donor is in NDC at level 0 </t>
  </si>
  <si>
    <t>Payment must  happen whith the increment of 1 in donation level</t>
  </si>
  <si>
    <t>If the donor is in NDC at level 2</t>
  </si>
  <si>
    <t>Payment must  happen whith the increment of 2 in donation level</t>
  </si>
  <si>
    <t>If the donor is in NDC at level 3</t>
  </si>
  <si>
    <t>Payment must  happen whith the increment of 4 in donation level</t>
  </si>
  <si>
    <t>If the donor is in NDC at level 4</t>
  </si>
  <si>
    <t>Payment must  not happen</t>
  </si>
  <si>
    <t xml:space="preserve">Step 1 </t>
  </si>
  <si>
    <t xml:space="preserve">Step 2 </t>
  </si>
  <si>
    <t>Step 3</t>
  </si>
  <si>
    <t>Step 4</t>
  </si>
  <si>
    <t>Step 6</t>
  </si>
  <si>
    <t>Step 7</t>
  </si>
  <si>
    <t xml:space="preserve">Step 8 </t>
  </si>
  <si>
    <t>Step 9</t>
  </si>
  <si>
    <t>Exceptional Payment (Points Only)</t>
  </si>
  <si>
    <t>Normal</t>
  </si>
  <si>
    <t>Create a visit / select a vist (appointments date:- + 5 days from today )</t>
  </si>
  <si>
    <t xml:space="preserve">Creat a sucessful payment  </t>
  </si>
  <si>
    <t xml:space="preserve">Click Exceptional Payment. 
Select Points, fill Points and Exception Payment Notes fileds, Click Next
Click Confirm on Exception Payment to confirm the payment. </t>
  </si>
  <si>
    <t xml:space="preserve">Payment is created </t>
  </si>
  <si>
    <t>Screenshots are added</t>
  </si>
  <si>
    <t>Validatio on points :- 
1. upto 2000s can be added 
    1.1   blank field 
    1.2   value between 1  to 2000
    1.3   value above 2000</t>
  </si>
  <si>
    <t xml:space="preserve">1.1 Error of blank filed
1.2 Sucessful 
1.3 validation error </t>
  </si>
  <si>
    <t xml:space="preserve">All 3 pointers work as expected </t>
  </si>
  <si>
    <t xml:space="preserve">Screenshots are added </t>
  </si>
  <si>
    <t>Creation of transaction records</t>
  </si>
  <si>
    <t xml:space="preserve">a transaction record will be created with only Account points in it </t>
  </si>
  <si>
    <t xml:space="preserve">A transaction record is created with type credit </t>
  </si>
  <si>
    <t>Change the custon lable :-Maximum Points  to 5000</t>
  </si>
  <si>
    <t xml:space="preserve">Now the Step 3 wil work for 3000 </t>
  </si>
  <si>
    <t xml:space="preserve">Working as expected </t>
  </si>
  <si>
    <t xml:space="preserve">visiblility of Center Schedular </t>
  </si>
  <si>
    <t xml:space="preserve">Visibility of Accessible Center on users in additional information </t>
  </si>
  <si>
    <t>Accessible Center sholud be visible under Additional Information</t>
  </si>
  <si>
    <t xml:space="preserve">on its place screenshot attached </t>
  </si>
  <si>
    <t xml:space="preserve">testing multiselect picklist </t>
  </si>
  <si>
    <t xml:space="preserve">more than 1 center can be choosen </t>
  </si>
  <si>
    <t xml:space="preserve">1 or more centers can be selected </t>
  </si>
  <si>
    <t xml:space="preserve">visibility of Center on center schedular </t>
  </si>
  <si>
    <t xml:space="preserve">if the donor is given access of only one center then only that center should be visible </t>
  </si>
  <si>
    <t xml:space="preserve">if the donor is given access of 2 or more centers </t>
  </si>
  <si>
    <t xml:space="preserve">this field have no effect on community and system administrator users </t>
  </si>
  <si>
    <t>system admin do  have access of all the centers, there will be no effect on community users of this field.</t>
  </si>
  <si>
    <t xml:space="preserve">if there is no ceter selected of system user :-   all centers are visible for this user
if only 1 or some centers are selected for system user :- all the centers are visible 
if there is no center selected of community user :- it do not effect the user working as this user don't have to do anything with center scheduler 
if only 1 or some centers are selected for community user :- it do not effect the user working as this user don't have to do anything with center scheduler </t>
  </si>
  <si>
    <t>defferral</t>
  </si>
  <si>
    <t xml:space="preserve">lookup with donor </t>
  </si>
  <si>
    <t xml:space="preserve">donor lookup should autofill when deferral record is saved with donor id </t>
  </si>
  <si>
    <t>same</t>
  </si>
  <si>
    <t xml:space="preserve">1st record of deferral </t>
  </si>
  <si>
    <t>deferral expires date must come to defeeral lifted date</t>
  </si>
  <si>
    <t xml:space="preserve">update of 1st record </t>
  </si>
  <si>
    <t xml:space="preserve">if date of deferral expires is greater than the 1st record of deferral then it will be updated in deferral lifted date on donor </t>
  </si>
  <si>
    <t xml:space="preserve">insert 2nd record </t>
  </si>
  <si>
    <t xml:space="preserve">insert 3rd record </t>
  </si>
  <si>
    <t xml:space="preserve">if date of deferral expires is less than all records of deferral then it will be not be  updated in deferral lifted date on donor </t>
  </si>
  <si>
    <t>If the deferral lifted date has passed (today &gt; deferral lifted date)</t>
  </si>
  <si>
    <t xml:space="preserve">if deferrral date is 8/6/2024  which is expired by now, donor can schedule a visit after the deferral date </t>
  </si>
  <si>
    <t>Deferral lifted date is in the future (today &lt; deferral lifted date)</t>
  </si>
  <si>
    <t>if deferrral date is 12/6/2024 then the donor can't schedule visit till 12th</t>
  </si>
  <si>
    <t xml:space="preserve">Creation of schedule </t>
  </si>
  <si>
    <t>Number of slots per hour - 4    number donors per slots 1
Number of Loyality Intervals per hours   2  :- Number Loyality Slots per Interval  2 
Number of New Donor Intervals per hour 1 :- Number New Donor Slots Per Interval 1</t>
  </si>
  <si>
    <t xml:space="preserve">4 slots are created,
1 repeate donor(Loyality :- Donor , Signature) per slot 
2 slots are created of Loyality Donors 2 donors per slot 
1 slot for new donor only one donor is allowed </t>
  </si>
  <si>
    <t xml:space="preserve">cheacking the slots from community </t>
  </si>
  <si>
    <t>4 slots per hour 
7:00 , 7:15, 7:30, 7:45</t>
  </si>
  <si>
    <t>4 slots are created as expected.
only 1st slot is for new donors(other donors can also schedule)
repeate donors can schedule on every slot(Limit 1)
loyality donors can schedule on 2 slots with limit of 2</t>
  </si>
  <si>
    <t>new donor</t>
  </si>
  <si>
    <t xml:space="preserve">Over booking condition </t>
  </si>
  <si>
    <t xml:space="preserve"> only 1 new donor ,4 repeate donors, 4 loyality donors can schedule </t>
  </si>
  <si>
    <t>Testing of the Creation of schedule.
Create a schedule with following options:
Number of slots per hour - 3
Number donors per slots Interval - 1
Number of Loyality Intervals per hours - 3
Number Loyality Slots per Interval - 2
Number of New Donor Intervals per hour - 1 Number New Donor Slots Per Interval - 1</t>
  </si>
  <si>
    <t>A new schedule is created for the selected date and center, with:
3 slots every hour (at an interval of 20 minutes) for 1 Return donor each (loyalty level - Donor &amp; Signature.
3 slots every hour (at an interval of 20 minutes) for 2 loyalty donors each (loyalty level - VIP, Royale &amp; Royal+)
1 slot every hour (hourly) for 1 New donor.</t>
  </si>
  <si>
    <t>Testing of the above-mentioned slots from Community during scheduling appointments for Return donors</t>
  </si>
  <si>
    <t>All donors should see all slots (7, 7:20, 7:40, 8 and so on).
Return donors should be able to schedule any slot (capacity is 1 for each slot). Once a return donor has booked a slot (ex. 7:20am), another return donor won't be able to schedule the same slot.</t>
  </si>
  <si>
    <t>Testing of the above-mentioned slots from Community during scheduling appointments for Loyalty donors</t>
  </si>
  <si>
    <t xml:space="preserve">All donors can see all slots (7, 7:20, 7:40, 8 and so on).
Loyalty donors (VIP, Royal, Royal+) should be able to schedule at an interval of 20 minutes (7, 7:20, 7:40, 8 and so on) with a capacity of 2 per slot.
</t>
  </si>
  <si>
    <t>Working as expected.
When a loyalty donor is scheduling an appointment, if there is sufficient capacity - the slot is first given from the return donor slot; if not, then the loyalty donor slot gets occupied.</t>
  </si>
  <si>
    <t>Testing of the above-mentioned slots from Community during scheduling appointments for new donors</t>
  </si>
  <si>
    <t>All donors can see all slots (7, 7:20, 7:40, 8 and so on).
New donors should be able to schedule at the top of the hour (7, 8, 9 and so on) with capacity only 1 for each slot.</t>
  </si>
  <si>
    <t>Overbooking Condition</t>
  </si>
  <si>
    <t>The donors should be able to schedule according or should be added to the schedule according to the capacity set.</t>
  </si>
  <si>
    <t>1 Return Donor (donor, signature) can schedule for each slot (4 slots an hour)
2 loyalty donors (VIP, Royal, Royal+) can schedule for each slot (3 slots an hour)
1 new donor can schedule for each slot (1 hourly slot)</t>
  </si>
  <si>
    <t>Illig</t>
  </si>
  <si>
    <t>Below are the different categories of donor :</t>
  </si>
  <si>
    <t>1. Normal Donor - Donor, Signature</t>
  </si>
  <si>
    <t>2. Loyalty Donor - VIP,Royal, Royal+</t>
  </si>
  <si>
    <t>3. New Donor</t>
  </si>
  <si>
    <t>for 12 aug there is only 1 slot for new donors,every hour</t>
  </si>
  <si>
    <t xml:space="preserve">New donor slot is ocoupied </t>
  </si>
  <si>
    <t>The associated appointment record contains a separate booking slot specifically designated for the New Donor, and this booking slot will only be taken into consideration when the New Donor schedules a visit.</t>
  </si>
  <si>
    <t>If a Loyalty Donor is scheduling a visit, if there is sufficient capacity, the slot will be taken first from the donor slot; if not, the slot will be taken from the loyalty slot account.</t>
  </si>
  <si>
    <t>A donor's visit slot will only be used up if they are scheduling one.</t>
  </si>
  <si>
    <t xml:space="preserve">for 12 aug there is only 1 slot for new donors, 7:00 is already scheduled </t>
  </si>
  <si>
    <t xml:space="preserve"> Deferal </t>
  </si>
  <si>
    <t>150 days</t>
  </si>
  <si>
    <t>an email will trigger when last sucessfull donation is 150 days ago</t>
  </si>
  <si>
    <t>150 days with deferred status</t>
  </si>
  <si>
    <t>if donor is deferred and his last sucessfull donation is 150 days ago, donor will not get any email</t>
  </si>
  <si>
    <t xml:space="preserve">170 days </t>
  </si>
  <si>
    <t>an email will trigger when last sucessfull donation is 170 days ago</t>
  </si>
  <si>
    <t> 170 dyas with deferred status</t>
  </si>
  <si>
    <t>if donor is deferred and his last sucessfull donation is 170 days ago, donor will not get any email</t>
  </si>
  <si>
    <t xml:space="preserve">donor was deferred on 150 days but deferred status was lifted on 170 </t>
  </si>
  <si>
    <t xml:space="preserve">an email will be triggered of 170 days </t>
  </si>
  <si>
    <t xml:space="preserve">donor was not deferred on 150'th day but got deferred on 170'th day </t>
  </si>
  <si>
    <t xml:space="preserve">am email of 150 days notification will be triggered but nothing will happen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</si>
</sst>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quot;$&quot;* #,##0.00_-;\-&quot;$&quot;* #,##0.00_-;_-&quot;$&quot;* &quot;-&quot;??_-;_-@_-"/>
    <numFmt numFmtId="165" formatCode="&quot;$&quot;#,##0.00"/>
  </numFmts>
  <fonts count="64">
    <font>
      <sz val="12"/>
      <name val="Calibri"/>
      <family val="2"/>
      <scheme val="minor"/>
    </font>
    <font>
      <sz val="11"/>
      <color theme="1"/>
      <name val="Calibri"/>
      <family val="2"/>
      <scheme val="minor"/>
    </font>
    <font>
      <sz val="8"/>
      <name val="Arial"/>
      <family val="2"/>
    </font>
    <font>
      <sz val="10"/>
      <name val="Calibri"/>
      <family val="2"/>
      <scheme val="minor"/>
    </font>
    <font>
      <sz val="8"/>
      <color theme="7" tint="-0.24994659260841701"/>
      <name val="Calibri"/>
      <family val="2"/>
      <scheme val="minor"/>
    </font>
    <font>
      <b/>
      <sz val="8"/>
      <color theme="7" tint="-0.24994659260841701"/>
      <name val="Rockwell Nova"/>
      <family val="1"/>
      <scheme val="major"/>
    </font>
    <font>
      <b/>
      <sz val="14"/>
      <color theme="0"/>
      <name val="Calibri"/>
      <family val="2"/>
      <scheme val="minor"/>
    </font>
    <font>
      <b/>
      <sz val="28"/>
      <color theme="0"/>
      <name val="Rockwell Nova"/>
      <family val="1"/>
      <scheme val="major"/>
    </font>
    <font>
      <b/>
      <sz val="14"/>
      <color theme="3"/>
      <name val="Calibri"/>
      <family val="2"/>
      <scheme val="minor"/>
    </font>
    <font>
      <sz val="12"/>
      <name val="Calibri"/>
      <family val="2"/>
      <scheme val="minor"/>
    </font>
    <font>
      <b/>
      <sz val="14"/>
      <color theme="7"/>
      <name val="Calibri"/>
      <family val="2"/>
      <scheme val="minor"/>
    </font>
    <font>
      <b/>
      <sz val="14"/>
      <color theme="3"/>
      <name val="Calibri"/>
      <family val="2"/>
    </font>
    <font>
      <b/>
      <sz val="12"/>
      <color theme="3"/>
      <name val="Calibri"/>
      <family val="2"/>
      <scheme val="minor"/>
    </font>
    <font>
      <b/>
      <sz val="12"/>
      <color theme="7"/>
      <name val="Calibri"/>
      <family val="2"/>
      <scheme val="minor"/>
    </font>
    <font>
      <b/>
      <sz val="48"/>
      <color theme="0"/>
      <name val="Rockwell Nova"/>
      <family val="1"/>
      <scheme val="major"/>
    </font>
    <font>
      <b/>
      <sz val="11"/>
      <color theme="0"/>
      <name val="Calibri"/>
      <family val="2"/>
      <scheme val="minor"/>
    </font>
    <font>
      <sz val="11"/>
      <color theme="1" tint="0.24994659260841701"/>
      <name val="Calibri"/>
      <family val="2"/>
      <scheme val="minor"/>
    </font>
    <font>
      <sz val="11"/>
      <color theme="4" tint="-0.499984740745262"/>
      <name val="Calibri"/>
      <family val="2"/>
      <scheme val="minor"/>
    </font>
    <font>
      <b/>
      <sz val="11"/>
      <color theme="1" tint="0.24994659260841701"/>
      <name val="Calibri"/>
      <family val="2"/>
      <scheme val="minor"/>
    </font>
    <font>
      <u/>
      <sz val="11"/>
      <color theme="1" tint="0.24994659260841701"/>
      <name val="Calibri"/>
      <family val="2"/>
      <scheme val="minor"/>
    </font>
    <font>
      <sz val="14"/>
      <name val="Calibri"/>
      <family val="2"/>
      <scheme val="minor"/>
    </font>
    <font>
      <sz val="40"/>
      <color theme="7" tint="-0.249977111117893"/>
      <name val="Rockwell Nova"/>
      <family val="1"/>
      <scheme val="major"/>
    </font>
    <font>
      <sz val="20"/>
      <color theme="1" tint="0.24994659260841701"/>
      <name val="Rockwell Nova (Headings)"/>
    </font>
    <font>
      <sz val="20"/>
      <color theme="7" tint="-0.249977111117893"/>
      <name val="Rockwell Nova"/>
      <family val="1"/>
      <scheme val="major"/>
    </font>
    <font>
      <sz val="11"/>
      <color theme="0"/>
      <name val="Calibri"/>
      <family val="2"/>
      <scheme val="minor"/>
    </font>
    <font>
      <sz val="11"/>
      <name val="Calibri"/>
      <family val="2"/>
      <scheme val="minor"/>
    </font>
    <font>
      <b/>
      <sz val="11"/>
      <color theme="3"/>
      <name val="Calibri"/>
      <family val="2"/>
      <scheme val="minor"/>
    </font>
    <font>
      <b/>
      <sz val="11"/>
      <color theme="8"/>
      <name val="Calibri"/>
      <family val="2"/>
      <scheme val="minor"/>
    </font>
    <font>
      <b/>
      <sz val="11"/>
      <color theme="9" tint="-0.499984740745262"/>
      <name val="Calibri"/>
      <family val="2"/>
      <scheme val="minor"/>
    </font>
    <font>
      <b/>
      <sz val="11"/>
      <color theme="6" tint="-0.499984740745262"/>
      <name val="Calibri"/>
      <family val="2"/>
      <scheme val="minor"/>
    </font>
    <font>
      <sz val="11"/>
      <color theme="9" tint="-0.499984740745262"/>
      <name val="Calibri"/>
      <family val="2"/>
      <scheme val="minor"/>
    </font>
    <font>
      <b/>
      <sz val="11"/>
      <color theme="3"/>
      <name val="Calibri"/>
      <family val="2"/>
    </font>
    <font>
      <sz val="11"/>
      <color theme="8"/>
      <name val="Calibri"/>
      <family val="2"/>
      <scheme val="minor"/>
    </font>
    <font>
      <sz val="20"/>
      <color theme="0"/>
      <name val="Rockwell Nova"/>
      <family val="1"/>
      <scheme val="major"/>
    </font>
    <font>
      <b/>
      <sz val="11"/>
      <color theme="8" tint="-0.249977111117893"/>
      <name val="Calibri"/>
      <family val="2"/>
      <scheme val="minor"/>
    </font>
    <font>
      <u/>
      <sz val="12"/>
      <color theme="10"/>
      <name val="Calibri"/>
      <family val="2"/>
      <scheme val="minor"/>
    </font>
    <font>
      <sz val="11"/>
      <color rgb="FF000000"/>
      <name val="Calibri"/>
      <charset val="1"/>
    </font>
    <font>
      <u/>
      <sz val="11"/>
      <color theme="10"/>
      <name val="Calibri"/>
      <family val="2"/>
      <scheme val="minor"/>
    </font>
    <font>
      <u/>
      <sz val="11"/>
      <color theme="8" tint="-0.249977111117893"/>
      <name val="Calibri"/>
      <family val="2"/>
      <scheme val="minor"/>
    </font>
    <font>
      <sz val="11"/>
      <color rgb="FF000000"/>
      <name val="Aptos Narrow"/>
      <charset val="1"/>
    </font>
    <font>
      <sz val="10"/>
      <color rgb="FF000000"/>
      <name val="Calibri"/>
      <scheme val="minor"/>
    </font>
    <font>
      <b/>
      <sz val="10"/>
      <color rgb="FF000000"/>
      <name val="Calibri"/>
      <scheme val="minor"/>
    </font>
    <font>
      <b/>
      <sz val="10"/>
      <color rgb="FF000000"/>
      <name val="Franklin Gothic Book"/>
      <charset val="1"/>
    </font>
    <font>
      <b/>
      <sz val="10"/>
      <name val="Calibri"/>
      <scheme val="minor"/>
    </font>
    <font>
      <sz val="10"/>
      <name val="Calibri"/>
      <scheme val="minor"/>
    </font>
    <font>
      <b/>
      <sz val="10"/>
      <color rgb="FFFFFFFF"/>
      <name val="Calibri"/>
      <scheme val="minor"/>
    </font>
    <font>
      <u/>
      <sz val="10"/>
      <color theme="10"/>
      <name val="Calibri"/>
      <family val="2"/>
      <scheme val="minor"/>
    </font>
    <font>
      <b/>
      <sz val="10"/>
      <color rgb="FF000000"/>
      <name val="Aptos Narrow"/>
      <charset val="1"/>
    </font>
    <font>
      <b/>
      <sz val="4"/>
      <color rgb="FF1F4E79"/>
      <name val="Franklin Gothic Book"/>
      <family val="2"/>
      <charset val="1"/>
    </font>
    <font>
      <b/>
      <sz val="9"/>
      <color rgb="FF000000"/>
      <name val="Franklin Gothic Book"/>
      <family val="2"/>
      <charset val="1"/>
    </font>
    <font>
      <sz val="12"/>
      <name val="Calibri"/>
      <family val="2"/>
      <charset val="1"/>
    </font>
    <font>
      <sz val="10"/>
      <color rgb="FF000000"/>
      <name val="Franklin Gothic Book"/>
      <family val="2"/>
      <charset val="1"/>
    </font>
    <font>
      <b/>
      <sz val="9"/>
      <color rgb="FFFFFFFF"/>
      <name val="Franklin Gothic Book"/>
      <family val="2"/>
      <charset val="1"/>
    </font>
    <font>
      <sz val="11"/>
      <color rgb="FF000000"/>
      <name val="Franklin Gothic Book"/>
      <family val="2"/>
      <charset val="1"/>
    </font>
    <font>
      <sz val="10"/>
      <color rgb="FF000000"/>
      <name val="Franklin Gothic Book"/>
      <charset val="1"/>
    </font>
    <font>
      <sz val="12"/>
      <color rgb="FFFF0000"/>
      <name val="Calibri"/>
      <family val="2"/>
      <scheme val="minor"/>
    </font>
    <font>
      <b/>
      <sz val="10"/>
      <color rgb="FF2E74B5"/>
      <name val="Century Gothic"/>
      <family val="2"/>
      <charset val="1"/>
    </font>
    <font>
      <sz val="10"/>
      <color rgb="FF000000"/>
      <name val="Calibri"/>
      <charset val="1"/>
    </font>
    <font>
      <sz val="11"/>
      <color rgb="FF242424"/>
      <name val="Aptos Narrow"/>
      <charset val="1"/>
    </font>
    <font>
      <sz val="10"/>
      <color rgb="FF000000"/>
      <name val="Calibri"/>
      <family val="2"/>
      <scheme val="minor"/>
    </font>
    <font>
      <sz val="11"/>
      <name val="Calibri"/>
      <family val="2"/>
      <charset val="1"/>
    </font>
    <font>
      <sz val="11"/>
      <color rgb="FF000000"/>
      <name val="Franklin Gothic Book"/>
      <charset val="1"/>
    </font>
    <font>
      <sz val="10"/>
      <color rgb="FF000000"/>
      <name val="Calibri"/>
    </font>
    <font>
      <b/>
      <sz val="10"/>
      <color rgb="FF000000"/>
      <name val="Calibri"/>
    </font>
  </fonts>
  <fills count="24">
    <fill>
      <patternFill patternType="none"/>
    </fill>
    <fill>
      <patternFill patternType="gray125"/>
    </fill>
    <fill>
      <patternFill patternType="solid">
        <fgColor theme="7" tint="0.79998168889431442"/>
        <bgColor indexed="65"/>
      </patternFill>
    </fill>
    <fill>
      <patternFill patternType="solid">
        <fgColor theme="3"/>
        <bgColor indexed="64"/>
      </patternFill>
    </fill>
    <fill>
      <patternFill patternType="solid">
        <fgColor theme="0" tint="-4.9989318521683403E-2"/>
        <bgColor indexed="64"/>
      </patternFill>
    </fill>
    <fill>
      <patternFill patternType="solid">
        <fgColor theme="7"/>
        <bgColor indexed="64"/>
      </patternFill>
    </fill>
    <fill>
      <patternFill patternType="solid">
        <fgColor theme="0"/>
        <bgColor indexed="64"/>
      </patternFill>
    </fill>
    <fill>
      <patternFill patternType="solid">
        <fgColor theme="8"/>
        <bgColor indexed="64"/>
      </patternFill>
    </fill>
    <fill>
      <patternFill patternType="solid">
        <fgColor theme="6" tint="-0.499984740745262"/>
        <bgColor indexed="64"/>
      </patternFill>
    </fill>
    <fill>
      <patternFill patternType="solid">
        <fgColor theme="8" tint="0.79998168889431442"/>
        <bgColor auto="1"/>
      </patternFill>
    </fill>
    <fill>
      <patternFill patternType="solid">
        <fgColor theme="8" tint="0.79998168889431442"/>
        <bgColor indexed="64"/>
      </patternFill>
    </fill>
    <fill>
      <patternFill patternType="solid">
        <fgColor theme="7" tint="-0.249977111117893"/>
        <bgColor indexed="64"/>
      </patternFill>
    </fill>
    <fill>
      <patternFill patternType="solid">
        <fgColor rgb="FFEAEEF3"/>
        <bgColor indexed="64"/>
      </patternFill>
    </fill>
    <fill>
      <patternFill patternType="solid">
        <fgColor rgb="FFF2F2F2"/>
        <bgColor indexed="64"/>
      </patternFill>
    </fill>
    <fill>
      <patternFill patternType="solid">
        <fgColor rgb="FF262626"/>
        <bgColor indexed="64"/>
      </patternFill>
    </fill>
    <fill>
      <patternFill patternType="solid">
        <fgColor rgb="FF404040"/>
        <bgColor indexed="64"/>
      </patternFill>
    </fill>
    <fill>
      <patternFill patternType="solid">
        <fgColor rgb="FF333F4F"/>
        <bgColor indexed="64"/>
      </patternFill>
    </fill>
    <fill>
      <patternFill patternType="solid">
        <fgColor rgb="FF595959"/>
        <bgColor indexed="64"/>
      </patternFill>
    </fill>
    <fill>
      <patternFill patternType="solid">
        <fgColor rgb="FF44546A"/>
        <bgColor indexed="64"/>
      </patternFill>
    </fill>
    <fill>
      <patternFill patternType="solid">
        <fgColor rgb="FFD9D9D9"/>
        <bgColor indexed="64"/>
      </patternFill>
    </fill>
    <fill>
      <patternFill patternType="solid">
        <fgColor rgb="FFE6E6E6"/>
        <bgColor indexed="64"/>
      </patternFill>
    </fill>
    <fill>
      <patternFill patternType="solid">
        <fgColor rgb="FF222B35"/>
        <bgColor indexed="64"/>
      </patternFill>
    </fill>
    <fill>
      <patternFill patternType="solid">
        <fgColor theme="0" tint="-0.14999847407452621"/>
        <bgColor indexed="64"/>
      </patternFill>
    </fill>
    <fill>
      <patternFill patternType="solid">
        <fgColor theme="2"/>
        <bgColor indexed="64"/>
      </patternFill>
    </fill>
  </fills>
  <borders count="88">
    <border>
      <left/>
      <right/>
      <top/>
      <bottom/>
      <diagonal/>
    </border>
    <border>
      <left/>
      <right/>
      <top style="thin">
        <color theme="7"/>
      </top>
      <bottom style="thin">
        <color theme="7"/>
      </bottom>
      <diagonal/>
    </border>
    <border>
      <left/>
      <right/>
      <top/>
      <bottom style="thin">
        <color theme="3"/>
      </bottom>
      <diagonal/>
    </border>
    <border>
      <left/>
      <right/>
      <top/>
      <bottom style="medium">
        <color theme="3"/>
      </bottom>
      <diagonal/>
    </border>
    <border>
      <left style="dotted">
        <color theme="0" tint="-0.24994659260841701"/>
      </left>
      <right style="dotted">
        <color theme="0" tint="-0.24994659260841701"/>
      </right>
      <top style="dotted">
        <color theme="0" tint="-0.24994659260841701"/>
      </top>
      <bottom style="dotted">
        <color theme="0" tint="-0.24994659260841701"/>
      </bottom>
      <diagonal/>
    </border>
    <border>
      <left style="medium">
        <color theme="0" tint="-0.24994659260841701"/>
      </left>
      <right/>
      <top style="medium">
        <color theme="0" tint="-0.24994659260841701"/>
      </top>
      <bottom style="dotted">
        <color theme="0" tint="-0.24994659260841701"/>
      </bottom>
      <diagonal/>
    </border>
    <border>
      <left/>
      <right/>
      <top style="medium">
        <color theme="0" tint="-0.24994659260841701"/>
      </top>
      <bottom style="dotted">
        <color theme="0" tint="-0.24994659260841701"/>
      </bottom>
      <diagonal/>
    </border>
    <border>
      <left/>
      <right style="medium">
        <color theme="0" tint="-0.24994659260841701"/>
      </right>
      <top style="medium">
        <color theme="0" tint="-0.24994659260841701"/>
      </top>
      <bottom style="dotted">
        <color theme="0" tint="-0.24994659260841701"/>
      </bottom>
      <diagonal/>
    </border>
    <border>
      <left style="medium">
        <color theme="0" tint="-0.24994659260841701"/>
      </left>
      <right/>
      <top style="dotted">
        <color theme="0" tint="-0.24994659260841701"/>
      </top>
      <bottom style="dotted">
        <color theme="0" tint="-0.24994659260841701"/>
      </bottom>
      <diagonal/>
    </border>
    <border>
      <left/>
      <right/>
      <top style="dotted">
        <color theme="0" tint="-0.24994659260841701"/>
      </top>
      <bottom style="dotted">
        <color theme="0" tint="-0.24994659260841701"/>
      </bottom>
      <diagonal/>
    </border>
    <border>
      <left/>
      <right style="medium">
        <color theme="0" tint="-0.24994659260841701"/>
      </right>
      <top style="dotted">
        <color theme="0" tint="-0.24994659260841701"/>
      </top>
      <bottom style="dotted">
        <color theme="0" tint="-0.24994659260841701"/>
      </bottom>
      <diagonal/>
    </border>
    <border>
      <left style="medium">
        <color theme="0" tint="-0.24994659260841701"/>
      </left>
      <right/>
      <top style="dotted">
        <color theme="0" tint="-0.24994659260841701"/>
      </top>
      <bottom style="medium">
        <color theme="0" tint="-0.24994659260841701"/>
      </bottom>
      <diagonal/>
    </border>
    <border>
      <left/>
      <right/>
      <top style="dotted">
        <color theme="0" tint="-0.24994659260841701"/>
      </top>
      <bottom style="medium">
        <color theme="0" tint="-0.24994659260841701"/>
      </bottom>
      <diagonal/>
    </border>
    <border>
      <left/>
      <right style="medium">
        <color theme="0" tint="-0.24994659260841701"/>
      </right>
      <top style="dotted">
        <color theme="0" tint="-0.24994659260841701"/>
      </top>
      <bottom style="medium">
        <color theme="0" tint="-0.24994659260841701"/>
      </bottom>
      <diagonal/>
    </border>
    <border>
      <left style="dotted">
        <color theme="0" tint="-0.24994659260841701"/>
      </left>
      <right/>
      <top style="dotted">
        <color theme="0" tint="-0.24994659260841701"/>
      </top>
      <bottom style="dotted">
        <color theme="0" tint="-0.24994659260841701"/>
      </bottom>
      <diagonal/>
    </border>
    <border>
      <left/>
      <right style="dotted">
        <color theme="0" tint="-0.24994659260841701"/>
      </right>
      <top style="dotted">
        <color theme="0" tint="-0.24994659260841701"/>
      </top>
      <bottom style="dotted">
        <color theme="0" tint="-0.24994659260841701"/>
      </bottom>
      <diagonal/>
    </border>
    <border>
      <left style="medium">
        <color theme="0" tint="-0.14996795556505021"/>
      </left>
      <right style="dotted">
        <color theme="0" tint="-0.24994659260841701"/>
      </right>
      <top style="dotted">
        <color theme="0" tint="-0.24994659260841701"/>
      </top>
      <bottom style="dotted">
        <color theme="0" tint="-0.24994659260841701"/>
      </bottom>
      <diagonal/>
    </border>
    <border>
      <left style="dotted">
        <color theme="0" tint="-0.24994659260841701"/>
      </left>
      <right style="medium">
        <color theme="0" tint="-0.14996795556505021"/>
      </right>
      <top style="dotted">
        <color theme="0" tint="-0.24994659260841701"/>
      </top>
      <bottom style="dotted">
        <color theme="0" tint="-0.24994659260841701"/>
      </bottom>
      <diagonal/>
    </border>
    <border>
      <left style="medium">
        <color theme="0" tint="-0.14996795556505021"/>
      </left>
      <right/>
      <top style="dotted">
        <color theme="0" tint="-0.24994659260841701"/>
      </top>
      <bottom style="dotted">
        <color theme="0" tint="-0.24994659260841701"/>
      </bottom>
      <diagonal/>
    </border>
    <border>
      <left/>
      <right style="medium">
        <color theme="0" tint="-0.14996795556505021"/>
      </right>
      <top style="dotted">
        <color theme="0" tint="-0.24994659260841701"/>
      </top>
      <bottom style="dotted">
        <color theme="0" tint="-0.24994659260841701"/>
      </bottom>
      <diagonal/>
    </border>
    <border>
      <left style="medium">
        <color theme="0" tint="-0.14996795556505021"/>
      </left>
      <right style="dotted">
        <color theme="0" tint="-0.24994659260841701"/>
      </right>
      <top style="dotted">
        <color theme="0" tint="-0.24994659260841701"/>
      </top>
      <bottom style="medium">
        <color theme="0" tint="-0.14996795556505021"/>
      </bottom>
      <diagonal/>
    </border>
    <border>
      <left style="dotted">
        <color theme="0" tint="-0.24994659260841701"/>
      </left>
      <right style="dotted">
        <color theme="0" tint="-0.24994659260841701"/>
      </right>
      <top style="dotted">
        <color theme="0" tint="-0.24994659260841701"/>
      </top>
      <bottom style="medium">
        <color theme="0" tint="-0.14996795556505021"/>
      </bottom>
      <diagonal/>
    </border>
    <border>
      <left style="dotted">
        <color theme="0" tint="-0.24994659260841701"/>
      </left>
      <right style="medium">
        <color theme="0" tint="-0.14996795556505021"/>
      </right>
      <top style="dotted">
        <color theme="0" tint="-0.24994659260841701"/>
      </top>
      <bottom style="medium">
        <color theme="0" tint="-0.14996795556505021"/>
      </bottom>
      <diagonal/>
    </border>
    <border>
      <left style="medium">
        <color theme="0" tint="-0.14996795556505021"/>
      </left>
      <right style="dotted">
        <color theme="0" tint="-0.24994659260841701"/>
      </right>
      <top/>
      <bottom style="dotted">
        <color theme="0" tint="-0.24994659260841701"/>
      </bottom>
      <diagonal/>
    </border>
    <border>
      <left style="dotted">
        <color theme="0" tint="-0.24994659260841701"/>
      </left>
      <right style="dotted">
        <color theme="0" tint="-0.24994659260841701"/>
      </right>
      <top/>
      <bottom style="dotted">
        <color theme="0" tint="-0.24994659260841701"/>
      </bottom>
      <diagonal/>
    </border>
    <border>
      <left style="dotted">
        <color theme="0" tint="-0.24994659260841701"/>
      </left>
      <right style="medium">
        <color theme="0" tint="-0.14996795556505021"/>
      </right>
      <top/>
      <bottom style="dotted">
        <color theme="0" tint="-0.24994659260841701"/>
      </bottom>
      <diagonal/>
    </border>
    <border>
      <left style="medium">
        <color theme="0" tint="-0.14996795556505021"/>
      </left>
      <right/>
      <top style="medium">
        <color theme="0" tint="-0.14996795556505021"/>
      </top>
      <bottom style="medium">
        <color theme="0" tint="-0.14993743705557422"/>
      </bottom>
      <diagonal/>
    </border>
    <border>
      <left/>
      <right/>
      <top style="medium">
        <color theme="0" tint="-0.14996795556505021"/>
      </top>
      <bottom style="medium">
        <color theme="0" tint="-0.14993743705557422"/>
      </bottom>
      <diagonal/>
    </border>
    <border>
      <left/>
      <right style="medium">
        <color theme="0" tint="-0.14996795556505021"/>
      </right>
      <top style="medium">
        <color theme="0" tint="-0.14996795556505021"/>
      </top>
      <bottom style="medium">
        <color theme="0" tint="-0.14993743705557422"/>
      </bottom>
      <diagonal/>
    </border>
    <border>
      <left style="medium">
        <color theme="0" tint="-0.24994659260841701"/>
      </left>
      <right/>
      <top style="medium">
        <color theme="0" tint="-0.24994659260841701"/>
      </top>
      <bottom/>
      <diagonal/>
    </border>
    <border>
      <left/>
      <right/>
      <top style="medium">
        <color theme="0" tint="-0.24994659260841701"/>
      </top>
      <bottom/>
      <diagonal/>
    </border>
    <border>
      <left/>
      <right style="medium">
        <color theme="0" tint="-0.24994659260841701"/>
      </right>
      <top style="medium">
        <color theme="0" tint="-0.24994659260841701"/>
      </top>
      <bottom/>
      <diagonal/>
    </border>
    <border>
      <left style="medium">
        <color theme="0" tint="-0.24994659260841701"/>
      </left>
      <right/>
      <top style="medium">
        <color theme="0" tint="-0.24994659260841701"/>
      </top>
      <bottom style="medium">
        <color theme="0" tint="-0.24994659260841701"/>
      </bottom>
      <diagonal/>
    </border>
    <border>
      <left/>
      <right/>
      <top style="medium">
        <color theme="0" tint="-0.24994659260841701"/>
      </top>
      <bottom style="medium">
        <color theme="0" tint="-0.24994659260841701"/>
      </bottom>
      <diagonal/>
    </border>
    <border>
      <left/>
      <right style="medium">
        <color theme="0" tint="-0.24994659260841701"/>
      </right>
      <top style="medium">
        <color theme="0" tint="-0.24994659260841701"/>
      </top>
      <bottom style="medium">
        <color theme="0" tint="-0.24994659260841701"/>
      </bottom>
      <diagonal/>
    </border>
    <border>
      <left style="medium">
        <color theme="0" tint="-0.14996795556505021"/>
      </left>
      <right/>
      <top style="medium">
        <color theme="0" tint="-0.14993743705557422"/>
      </top>
      <bottom style="dotted">
        <color theme="0" tint="-0.24994659260841701"/>
      </bottom>
      <diagonal/>
    </border>
    <border>
      <left/>
      <right/>
      <top style="medium">
        <color theme="0" tint="-0.14993743705557422"/>
      </top>
      <bottom style="dotted">
        <color theme="0" tint="-0.24994659260841701"/>
      </bottom>
      <diagonal/>
    </border>
    <border>
      <left/>
      <right style="dotted">
        <color theme="0" tint="-0.24994659260841701"/>
      </right>
      <top style="medium">
        <color theme="0" tint="-0.14993743705557422"/>
      </top>
      <bottom style="dotted">
        <color theme="0" tint="-0.24994659260841701"/>
      </bottom>
      <diagonal/>
    </border>
    <border>
      <left style="dotted">
        <color theme="0" tint="-0.24994659260841701"/>
      </left>
      <right/>
      <top style="medium">
        <color theme="0" tint="-0.14993743705557422"/>
      </top>
      <bottom style="dotted">
        <color theme="0" tint="-0.24994659260841701"/>
      </bottom>
      <diagonal/>
    </border>
    <border>
      <left style="thin">
        <color theme="9" tint="0.59996337778862885"/>
      </left>
      <right/>
      <top style="thin">
        <color theme="9" tint="0.59996337778862885"/>
      </top>
      <bottom style="thin">
        <color theme="9" tint="0.59996337778862885"/>
      </bottom>
      <diagonal/>
    </border>
    <border>
      <left/>
      <right style="thin">
        <color theme="9" tint="0.59996337778862885"/>
      </right>
      <top style="thin">
        <color theme="9" tint="0.59996337778862885"/>
      </top>
      <bottom style="thin">
        <color theme="9" tint="0.59996337778862885"/>
      </bottom>
      <diagonal/>
    </border>
    <border>
      <left/>
      <right/>
      <top style="thin">
        <color theme="9" tint="0.59996337778862885"/>
      </top>
      <bottom style="thin">
        <color theme="9" tint="0.59996337778862885"/>
      </bottom>
      <diagonal/>
    </border>
    <border>
      <left style="thin">
        <color theme="6" tint="-0.499984740745262"/>
      </left>
      <right style="thin">
        <color theme="9" tint="0.59996337778862885"/>
      </right>
      <top style="thin">
        <color theme="6" tint="-0.499984740745262"/>
      </top>
      <bottom style="thin">
        <color theme="6" tint="-0.499984740745262"/>
      </bottom>
      <diagonal/>
    </border>
    <border>
      <left/>
      <right/>
      <top style="thin">
        <color theme="9" tint="0.59996337778862885"/>
      </top>
      <bottom/>
      <diagonal/>
    </border>
    <border>
      <left/>
      <right/>
      <top/>
      <bottom style="thin">
        <color theme="9" tint="0.59996337778862885"/>
      </bottom>
      <diagonal/>
    </border>
    <border>
      <left style="thin">
        <color theme="9" tint="0.59996337778862885"/>
      </left>
      <right style="thin">
        <color theme="9" tint="0.59996337778862885"/>
      </right>
      <top style="thin">
        <color theme="6" tint="-0.499984740745262"/>
      </top>
      <bottom style="thin">
        <color theme="6" tint="-0.499984740745262"/>
      </bottom>
      <diagonal/>
    </border>
    <border>
      <left style="thin">
        <color theme="9" tint="0.59996337778862885"/>
      </left>
      <right style="thin">
        <color theme="6" tint="-0.499984740745262"/>
      </right>
      <top style="thin">
        <color theme="6" tint="-0.499984740745262"/>
      </top>
      <bottom style="thin">
        <color theme="6" tint="-0.499984740745262"/>
      </bottom>
      <diagonal/>
    </border>
    <border>
      <left/>
      <right style="dotted">
        <color theme="0" tint="-0.24994659260841701"/>
      </right>
      <top style="medium">
        <color theme="0" tint="-0.24994659260841701"/>
      </top>
      <bottom style="dotted">
        <color theme="0" tint="-0.24994659260841701"/>
      </bottom>
      <diagonal/>
    </border>
    <border>
      <left/>
      <right style="dotted">
        <color theme="0" tint="-0.24994659260841701"/>
      </right>
      <top style="dotted">
        <color theme="0" tint="-0.24994659260841701"/>
      </top>
      <bottom style="medium">
        <color theme="0" tint="-0.24994659260841701"/>
      </bottom>
      <diagonal/>
    </border>
    <border>
      <left style="dotted">
        <color theme="0" tint="-0.24994659260841701"/>
      </left>
      <right/>
      <top style="medium">
        <color theme="0" tint="-0.24994659260841701"/>
      </top>
      <bottom style="dotted">
        <color theme="0" tint="-0.24994659260841701"/>
      </bottom>
      <diagonal/>
    </border>
    <border>
      <left style="dotted">
        <color theme="0" tint="-0.24994659260841701"/>
      </left>
      <right/>
      <top style="dotted">
        <color theme="0" tint="-0.24994659260841701"/>
      </top>
      <bottom style="medium">
        <color theme="0" tint="-0.24994659260841701"/>
      </bottom>
      <diagonal/>
    </border>
    <border>
      <left style="thin">
        <color theme="6" tint="-0.499984740745262"/>
      </left>
      <right/>
      <top style="thin">
        <color theme="6" tint="-0.499984740745262"/>
      </top>
      <bottom style="thin">
        <color theme="9" tint="0.59996337778862885"/>
      </bottom>
      <diagonal/>
    </border>
    <border>
      <left/>
      <right/>
      <top style="thin">
        <color theme="6" tint="-0.499984740745262"/>
      </top>
      <bottom style="thin">
        <color theme="9" tint="0.59996337778862885"/>
      </bottom>
      <diagonal/>
    </border>
    <border>
      <left/>
      <right style="thin">
        <color theme="6" tint="-0.499984740745262"/>
      </right>
      <top style="thin">
        <color theme="6" tint="-0.499984740745262"/>
      </top>
      <bottom style="thin">
        <color theme="9" tint="0.59996337778862885"/>
      </bottom>
      <diagonal/>
    </border>
    <border>
      <left style="thin">
        <color theme="6" tint="-0.499984740745262"/>
      </left>
      <right/>
      <top style="thin">
        <color theme="9" tint="0.59996337778862885"/>
      </top>
      <bottom style="thin">
        <color theme="9" tint="0.59996337778862885"/>
      </bottom>
      <diagonal/>
    </border>
    <border>
      <left/>
      <right style="thin">
        <color theme="6" tint="-0.499984740745262"/>
      </right>
      <top style="thin">
        <color theme="9" tint="0.59996337778862885"/>
      </top>
      <bottom style="thin">
        <color theme="9" tint="0.59996337778862885"/>
      </bottom>
      <diagonal/>
    </border>
    <border>
      <left style="thin">
        <color theme="6" tint="-0.499984740745262"/>
      </left>
      <right/>
      <top style="thin">
        <color theme="9" tint="0.59996337778862885"/>
      </top>
      <bottom style="thin">
        <color theme="6" tint="-0.499984740745262"/>
      </bottom>
      <diagonal/>
    </border>
    <border>
      <left/>
      <right/>
      <top style="thin">
        <color theme="9" tint="0.59996337778862885"/>
      </top>
      <bottom style="thin">
        <color theme="6" tint="-0.499984740745262"/>
      </bottom>
      <diagonal/>
    </border>
    <border>
      <left/>
      <right style="thin">
        <color theme="6" tint="-0.499984740745262"/>
      </right>
      <top style="thin">
        <color theme="9" tint="0.59996337778862885"/>
      </top>
      <bottom style="thin">
        <color theme="6" tint="-0.499984740745262"/>
      </bottom>
      <diagonal/>
    </border>
    <border>
      <left style="thin">
        <color rgb="FFBFBFBF"/>
      </left>
      <right/>
      <top style="thin">
        <color rgb="FFBFBFBF"/>
      </top>
      <bottom style="medium">
        <color rgb="FFBFBFBF"/>
      </bottom>
      <diagonal/>
    </border>
    <border>
      <left/>
      <right/>
      <top style="thin">
        <color rgb="FFBFBFBF"/>
      </top>
      <bottom style="medium">
        <color rgb="FFBFBFBF"/>
      </bottom>
      <diagonal/>
    </border>
    <border>
      <left/>
      <right style="thin">
        <color rgb="FFBFBFBF"/>
      </right>
      <top style="thin">
        <color rgb="FFBFBFBF"/>
      </top>
      <bottom style="medium">
        <color rgb="FFBFBFB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right/>
      <top/>
      <bottom style="thin">
        <color rgb="FFBFBFBF"/>
      </bottom>
      <diagonal/>
    </border>
    <border>
      <left style="thin">
        <color rgb="FFBFBFBF"/>
      </left>
      <right/>
      <top/>
      <bottom style="medium">
        <color rgb="FFBFBFBF"/>
      </bottom>
      <diagonal/>
    </border>
    <border>
      <left/>
      <right style="thin">
        <color rgb="FFBFBFBF"/>
      </right>
      <top/>
      <bottom style="medium">
        <color rgb="FFBFBFBF"/>
      </bottom>
      <diagonal/>
    </border>
    <border>
      <left/>
      <right/>
      <top style="medium">
        <color rgb="FFBFBFBF"/>
      </top>
      <bottom style="thin">
        <color rgb="FFBFBFBF"/>
      </bottom>
      <diagonal/>
    </border>
    <border>
      <left/>
      <right/>
      <top/>
      <bottom style="medium">
        <color rgb="FFBFBFBF"/>
      </bottom>
      <diagonal/>
    </border>
    <border>
      <left style="thin">
        <color rgb="FFBFBFBF"/>
      </left>
      <right style="thin">
        <color rgb="FFBFBFBF"/>
      </right>
      <top/>
      <bottom style="thin">
        <color rgb="FFBFBFBF"/>
      </bottom>
      <diagonal/>
    </border>
    <border>
      <left/>
      <right style="thin">
        <color rgb="FFBFBFBF"/>
      </right>
      <top/>
      <bottom style="thin">
        <color rgb="FFBFBFBF"/>
      </bottom>
      <diagonal/>
    </border>
    <border>
      <left/>
      <right style="thin">
        <color rgb="FFBFBFBF"/>
      </right>
      <top style="thin">
        <color rgb="FFBFBFBF"/>
      </top>
      <bottom style="thin">
        <color rgb="FFBFBFBF"/>
      </bottom>
      <diagonal/>
    </border>
    <border>
      <left/>
      <right/>
      <top style="thin">
        <color rgb="FFBFBFBF"/>
      </top>
      <bottom style="thin">
        <color rgb="FFBFBFBF"/>
      </bottom>
      <diagonal/>
    </border>
    <border>
      <left/>
      <right/>
      <top style="medium">
        <color rgb="FFBFBFBF"/>
      </top>
      <bottom/>
      <diagonal/>
    </border>
    <border>
      <left style="thin">
        <color rgb="FFBFBFBF"/>
      </left>
      <right/>
      <top style="thin">
        <color rgb="FFBFBFBF"/>
      </top>
      <bottom style="thin">
        <color rgb="FFBFBFBF"/>
      </bottom>
      <diagonal/>
    </border>
    <border>
      <left style="thin">
        <color rgb="FFBFBFBF"/>
      </left>
      <right/>
      <top style="thin">
        <color rgb="FFBFBFBF"/>
      </top>
      <bottom/>
      <diagonal/>
    </border>
    <border>
      <left/>
      <right style="thin">
        <color rgb="FFBFBFBF"/>
      </right>
      <top style="thin">
        <color rgb="FFBFBFBF"/>
      </top>
      <bottom/>
      <diagonal/>
    </border>
    <border>
      <left/>
      <right style="thin">
        <color rgb="FFBFBFBF"/>
      </right>
      <top/>
      <bottom/>
      <diagonal/>
    </border>
    <border>
      <left style="thin">
        <color rgb="FFBFBFBF"/>
      </left>
      <right style="thin">
        <color rgb="FFBFBFBF"/>
      </right>
      <top/>
      <bottom/>
      <diagonal/>
    </border>
    <border>
      <left/>
      <right/>
      <top style="thin">
        <color rgb="FFBFBFBF"/>
      </top>
      <bottom/>
      <diagonal/>
    </border>
    <border>
      <left/>
      <right/>
      <top style="thin">
        <color rgb="FF000000"/>
      </top>
      <bottom style="thin">
        <color rgb="FF000000"/>
      </bottom>
      <diagonal/>
    </border>
  </borders>
  <cellStyleXfs count="22">
    <xf numFmtId="0" fontId="0" fillId="0" borderId="0"/>
    <xf numFmtId="0" fontId="14" fillId="0" borderId="0">
      <alignment horizontal="right" vertical="center"/>
    </xf>
    <xf numFmtId="0" fontId="7" fillId="5" borderId="0">
      <alignment horizontal="center" vertical="center"/>
    </xf>
    <xf numFmtId="165" fontId="13" fillId="0" borderId="0">
      <alignment vertical="center"/>
    </xf>
    <xf numFmtId="0" fontId="8" fillId="0" borderId="0">
      <alignment horizontal="right" vertical="center"/>
    </xf>
    <xf numFmtId="0" fontId="6" fillId="3" borderId="0">
      <alignment horizontal="left" vertical="center"/>
    </xf>
    <xf numFmtId="165" fontId="5" fillId="0" borderId="1">
      <alignment horizontal="right" vertical="center"/>
    </xf>
    <xf numFmtId="165" fontId="4" fillId="2" borderId="0">
      <alignment horizontal="right" vertical="center"/>
    </xf>
    <xf numFmtId="165" fontId="4" fillId="0" borderId="0">
      <alignment horizontal="right" vertical="center"/>
    </xf>
    <xf numFmtId="165" fontId="6" fillId="3" borderId="0">
      <alignment horizontal="right" vertical="center"/>
    </xf>
    <xf numFmtId="0" fontId="10" fillId="0" borderId="0">
      <alignment horizontal="left" vertical="center"/>
    </xf>
    <xf numFmtId="165" fontId="13" fillId="0" borderId="0">
      <alignment vertical="center"/>
    </xf>
    <xf numFmtId="0" fontId="11" fillId="0" borderId="0">
      <alignment horizontal="left" vertical="center"/>
    </xf>
    <xf numFmtId="165" fontId="9" fillId="0" borderId="0"/>
    <xf numFmtId="165" fontId="12" fillId="0" borderId="0">
      <alignment horizontal="right" vertical="center"/>
    </xf>
    <xf numFmtId="165" fontId="12" fillId="0" borderId="0">
      <alignment vertical="center"/>
    </xf>
    <xf numFmtId="165" fontId="12" fillId="0" borderId="0">
      <alignment horizontal="left" vertical="center"/>
    </xf>
    <xf numFmtId="0" fontId="8" fillId="0" borderId="0">
      <alignment horizontal="left" vertical="center"/>
    </xf>
    <xf numFmtId="0" fontId="16" fillId="0" borderId="0"/>
    <xf numFmtId="9" fontId="16" fillId="0" borderId="0" applyFont="0" applyFill="0" applyBorder="0" applyAlignment="0" applyProtection="0"/>
    <xf numFmtId="164" fontId="16" fillId="0" borderId="0" applyFont="0" applyFill="0" applyBorder="0" applyAlignment="0" applyProtection="0"/>
    <xf numFmtId="0" fontId="35" fillId="0" borderId="0" applyNumberFormat="0" applyFill="0" applyBorder="0" applyAlignment="0" applyProtection="0"/>
  </cellStyleXfs>
  <cellXfs count="545">
    <xf numFmtId="0" fontId="0" fillId="0" borderId="0" xfId="0"/>
    <xf numFmtId="0" fontId="3" fillId="0" borderId="0" xfId="0" applyFont="1"/>
    <xf numFmtId="0" fontId="3" fillId="0" borderId="0" xfId="0" applyFont="1" applyAlignment="1">
      <alignment vertical="center"/>
    </xf>
    <xf numFmtId="0" fontId="0" fillId="4" borderId="0" xfId="0" applyFill="1"/>
    <xf numFmtId="0" fontId="8" fillId="0" borderId="0" xfId="4">
      <alignment horizontal="right" vertical="center"/>
    </xf>
    <xf numFmtId="0" fontId="16" fillId="0" borderId="0" xfId="18"/>
    <xf numFmtId="0" fontId="16" fillId="0" borderId="0" xfId="18" applyProtection="1">
      <protection locked="0"/>
    </xf>
    <xf numFmtId="0" fontId="16" fillId="0" borderId="0" xfId="18" applyAlignment="1">
      <alignment horizontal="left" indent="3"/>
    </xf>
    <xf numFmtId="0" fontId="16" fillId="4" borderId="0" xfId="18" applyFill="1"/>
    <xf numFmtId="0" fontId="16" fillId="4" borderId="0" xfId="18" applyFill="1" applyAlignment="1">
      <alignment horizontal="left" indent="3"/>
    </xf>
    <xf numFmtId="0" fontId="15" fillId="4" borderId="0" xfId="18" applyFont="1" applyFill="1" applyAlignment="1">
      <alignment horizontal="left" vertical="center" indent="1"/>
    </xf>
    <xf numFmtId="0" fontId="17" fillId="4" borderId="0" xfId="18" applyFont="1" applyFill="1" applyAlignment="1">
      <alignment horizontal="left" vertical="center"/>
    </xf>
    <xf numFmtId="0" fontId="16" fillId="4" borderId="0" xfId="18" applyFill="1" applyAlignment="1">
      <alignment horizontal="left"/>
    </xf>
    <xf numFmtId="0" fontId="16" fillId="0" borderId="0" xfId="18" applyAlignment="1" applyProtection="1">
      <alignment vertical="center"/>
      <protection locked="0"/>
    </xf>
    <xf numFmtId="0" fontId="16" fillId="4" borderId="0" xfId="18" applyFill="1" applyAlignment="1" applyProtection="1">
      <alignment horizontal="center"/>
      <protection locked="0"/>
    </xf>
    <xf numFmtId="0" fontId="19" fillId="4" borderId="0" xfId="18" applyFont="1" applyFill="1" applyAlignment="1" applyProtection="1">
      <alignment horizontal="center"/>
      <protection locked="0"/>
    </xf>
    <xf numFmtId="0" fontId="18" fillId="0" borderId="5" xfId="18" applyFont="1" applyBorder="1" applyAlignment="1" applyProtection="1">
      <alignment horizontal="center"/>
      <protection locked="0"/>
    </xf>
    <xf numFmtId="0" fontId="16" fillId="4" borderId="0" xfId="18" applyFill="1" applyAlignment="1" applyProtection="1">
      <alignment horizontal="center" vertical="center"/>
      <protection locked="0"/>
    </xf>
    <xf numFmtId="0" fontId="19" fillId="4" borderId="0" xfId="18" applyFont="1" applyFill="1" applyAlignment="1" applyProtection="1">
      <alignment horizontal="center" vertical="center"/>
      <protection locked="0"/>
    </xf>
    <xf numFmtId="0" fontId="18" fillId="0" borderId="8" xfId="18" applyFont="1" applyBorder="1" applyAlignment="1" applyProtection="1">
      <alignment horizontal="center"/>
      <protection locked="0"/>
    </xf>
    <xf numFmtId="0" fontId="18" fillId="0" borderId="11" xfId="18" applyFont="1" applyBorder="1" applyAlignment="1" applyProtection="1">
      <alignment horizontal="center"/>
      <protection locked="0"/>
    </xf>
    <xf numFmtId="0" fontId="16" fillId="4" borderId="0" xfId="18" applyFill="1" applyAlignment="1" applyProtection="1">
      <alignment horizontal="left" indent="3"/>
      <protection locked="0"/>
    </xf>
    <xf numFmtId="0" fontId="16" fillId="4" borderId="0" xfId="18" applyFill="1" applyProtection="1">
      <protection locked="0"/>
    </xf>
    <xf numFmtId="0" fontId="16" fillId="0" borderId="0" xfId="18" applyAlignment="1" applyProtection="1">
      <alignment horizontal="left" indent="3"/>
      <protection locked="0"/>
    </xf>
    <xf numFmtId="0" fontId="20" fillId="0" borderId="0" xfId="0" applyFont="1"/>
    <xf numFmtId="0" fontId="22" fillId="4" borderId="0" xfId="18" applyFont="1" applyFill="1" applyAlignment="1">
      <alignment vertical="center"/>
    </xf>
    <xf numFmtId="0" fontId="22" fillId="4" borderId="0" xfId="18" applyFont="1" applyFill="1" applyAlignment="1">
      <alignment horizontal="left" vertical="center"/>
    </xf>
    <xf numFmtId="0" fontId="23" fillId="4" borderId="0" xfId="18" applyFont="1" applyFill="1" applyAlignment="1">
      <alignment vertical="center"/>
    </xf>
    <xf numFmtId="0" fontId="22" fillId="0" borderId="0" xfId="18" applyFont="1" applyAlignment="1" applyProtection="1">
      <alignment vertical="center"/>
      <protection locked="0"/>
    </xf>
    <xf numFmtId="0" fontId="23" fillId="4" borderId="0" xfId="18" applyFont="1" applyFill="1" applyAlignment="1">
      <alignment horizontal="left" vertical="center"/>
    </xf>
    <xf numFmtId="0" fontId="23" fillId="0" borderId="0" xfId="18" applyFont="1" applyAlignment="1" applyProtection="1">
      <alignment vertical="center"/>
      <protection locked="0"/>
    </xf>
    <xf numFmtId="0" fontId="18" fillId="4" borderId="0" xfId="18" applyFont="1" applyFill="1" applyAlignment="1">
      <alignment vertical="center"/>
    </xf>
    <xf numFmtId="0" fontId="18" fillId="0" borderId="0" xfId="18" applyFont="1" applyAlignment="1" applyProtection="1">
      <alignment vertical="center"/>
      <protection locked="0"/>
    </xf>
    <xf numFmtId="0" fontId="16" fillId="0" borderId="0" xfId="18" applyAlignment="1" applyProtection="1">
      <alignment horizontal="left" vertical="center"/>
      <protection locked="0"/>
    </xf>
    <xf numFmtId="0" fontId="16" fillId="4" borderId="0" xfId="18" applyFill="1" applyAlignment="1">
      <alignment horizontal="left" vertical="center"/>
    </xf>
    <xf numFmtId="0" fontId="23" fillId="4" borderId="0" xfId="18" applyFont="1" applyFill="1" applyAlignment="1">
      <alignment horizontal="left" vertical="center" indent="1"/>
    </xf>
    <xf numFmtId="0" fontId="16" fillId="4" borderId="0" xfId="18" applyFill="1" applyAlignment="1">
      <alignment horizontal="left" vertical="center" indent="1"/>
    </xf>
    <xf numFmtId="0" fontId="25" fillId="0" borderId="0" xfId="0" applyFont="1"/>
    <xf numFmtId="0" fontId="25" fillId="0" borderId="3" xfId="0" applyFont="1" applyBorder="1"/>
    <xf numFmtId="0" fontId="25" fillId="0" borderId="0" xfId="0" applyFont="1" applyAlignment="1">
      <alignment vertical="center"/>
    </xf>
    <xf numFmtId="165" fontId="28" fillId="0" borderId="0" xfId="3" applyFont="1">
      <alignment vertical="center"/>
    </xf>
    <xf numFmtId="165" fontId="25" fillId="0" borderId="0" xfId="0" applyNumberFormat="1" applyFont="1" applyAlignment="1">
      <alignment vertical="center"/>
    </xf>
    <xf numFmtId="165" fontId="25" fillId="0" borderId="0" xfId="0" applyNumberFormat="1" applyFont="1" applyAlignment="1">
      <alignment horizontal="right" vertical="center"/>
    </xf>
    <xf numFmtId="0" fontId="26" fillId="0" borderId="3" xfId="4" applyFont="1" applyBorder="1" applyAlignment="1">
      <alignment horizontal="left" vertical="center"/>
    </xf>
    <xf numFmtId="165" fontId="28" fillId="0" borderId="0" xfId="3" applyFont="1" applyAlignment="1">
      <alignment horizontal="left" vertical="center"/>
    </xf>
    <xf numFmtId="0" fontId="30" fillId="0" borderId="0" xfId="0" applyFont="1"/>
    <xf numFmtId="0" fontId="25" fillId="4" borderId="0" xfId="0" applyFont="1" applyFill="1"/>
    <xf numFmtId="0" fontId="25" fillId="0" borderId="0" xfId="0" applyFont="1" applyAlignment="1">
      <alignment horizontal="right"/>
    </xf>
    <xf numFmtId="165" fontId="29" fillId="4" borderId="0" xfId="14" applyFont="1" applyFill="1" applyAlignment="1">
      <alignment horizontal="left" vertical="center"/>
    </xf>
    <xf numFmtId="165" fontId="29" fillId="4" borderId="0" xfId="3" applyFont="1" applyFill="1">
      <alignment vertical="center"/>
    </xf>
    <xf numFmtId="165" fontId="29" fillId="4" borderId="0" xfId="14" applyFont="1" applyFill="1">
      <alignment horizontal="right" vertical="center"/>
    </xf>
    <xf numFmtId="165" fontId="27" fillId="0" borderId="2" xfId="3" applyFont="1" applyBorder="1">
      <alignment vertical="center"/>
    </xf>
    <xf numFmtId="0" fontId="16" fillId="8" borderId="0" xfId="18" applyFill="1"/>
    <xf numFmtId="165" fontId="34" fillId="0" borderId="2" xfId="14" applyFont="1" applyBorder="1" applyAlignment="1">
      <alignment horizontal="left" vertical="center"/>
    </xf>
    <xf numFmtId="165" fontId="34" fillId="0" borderId="2" xfId="14" applyFont="1" applyBorder="1">
      <alignment horizontal="right" vertical="center"/>
    </xf>
    <xf numFmtId="165" fontId="15" fillId="8" borderId="0" xfId="9" applyFont="1" applyFill="1">
      <alignment horizontal="right" vertical="center"/>
    </xf>
    <xf numFmtId="0" fontId="32" fillId="8" borderId="0" xfId="18" applyFont="1" applyFill="1"/>
    <xf numFmtId="0" fontId="21" fillId="9" borderId="0" xfId="18" applyFont="1" applyFill="1" applyAlignment="1">
      <alignment vertical="center"/>
    </xf>
    <xf numFmtId="0" fontId="1" fillId="0" borderId="40" xfId="18" applyFont="1" applyBorder="1" applyAlignment="1" applyProtection="1">
      <alignment vertical="center"/>
      <protection locked="0"/>
    </xf>
    <xf numFmtId="0" fontId="1" fillId="0" borderId="39" xfId="18" applyFont="1" applyBorder="1" applyAlignment="1" applyProtection="1">
      <alignment vertical="center"/>
      <protection locked="0"/>
    </xf>
    <xf numFmtId="0" fontId="1" fillId="0" borderId="41" xfId="18" applyFont="1" applyBorder="1" applyAlignment="1" applyProtection="1">
      <alignment vertical="center"/>
      <protection locked="0"/>
    </xf>
    <xf numFmtId="0" fontId="1" fillId="0" borderId="40" xfId="18" applyFont="1" applyBorder="1" applyAlignment="1" applyProtection="1">
      <alignment horizontal="left" vertical="center" indent="1"/>
      <protection locked="0"/>
    </xf>
    <xf numFmtId="0" fontId="1" fillId="0" borderId="41" xfId="18" applyFont="1" applyBorder="1" applyAlignment="1" applyProtection="1">
      <alignment horizontal="left" vertical="center" indent="1"/>
      <protection locked="0"/>
    </xf>
    <xf numFmtId="0" fontId="1" fillId="0" borderId="43" xfId="18" applyFont="1" applyBorder="1" applyAlignment="1" applyProtection="1">
      <alignment vertical="center"/>
      <protection locked="0"/>
    </xf>
    <xf numFmtId="0" fontId="1" fillId="0" borderId="44" xfId="18" applyFont="1" applyBorder="1" applyAlignment="1" applyProtection="1">
      <alignment vertical="center"/>
      <protection locked="0"/>
    </xf>
    <xf numFmtId="0" fontId="16" fillId="4" borderId="0" xfId="18" applyFill="1" applyAlignment="1" applyProtection="1">
      <alignment horizontal="left" indent="1"/>
      <protection locked="0"/>
    </xf>
    <xf numFmtId="0" fontId="16" fillId="4" borderId="0" xfId="18" applyFill="1" applyAlignment="1">
      <alignment vertical="center"/>
    </xf>
    <xf numFmtId="0" fontId="16" fillId="7" borderId="0" xfId="18" applyFill="1"/>
    <xf numFmtId="0" fontId="26" fillId="0" borderId="3" xfId="4" applyFont="1" applyBorder="1" applyAlignment="1">
      <alignment horizontal="left" vertical="center" indent="1"/>
    </xf>
    <xf numFmtId="165" fontId="28" fillId="0" borderId="0" xfId="3" applyFont="1" applyAlignment="1">
      <alignment horizontal="left" vertical="center" indent="1"/>
    </xf>
    <xf numFmtId="0" fontId="25" fillId="0" borderId="0" xfId="0" applyFont="1" applyAlignment="1">
      <alignment horizontal="left" vertical="center" indent="1"/>
    </xf>
    <xf numFmtId="165" fontId="25" fillId="0" borderId="0" xfId="0" applyNumberFormat="1" applyFont="1" applyAlignment="1">
      <alignment horizontal="left" vertical="center" indent="1"/>
    </xf>
    <xf numFmtId="0" fontId="16" fillId="0" borderId="0" xfId="18" applyAlignment="1">
      <alignment vertical="center"/>
    </xf>
    <xf numFmtId="0" fontId="16" fillId="8" borderId="0" xfId="18" applyFill="1" applyAlignment="1">
      <alignment vertical="center"/>
    </xf>
    <xf numFmtId="0" fontId="25" fillId="0" borderId="0" xfId="0" applyFont="1" applyAlignment="1">
      <alignment horizontal="left" vertical="center"/>
    </xf>
    <xf numFmtId="0" fontId="25" fillId="0" borderId="3" xfId="0" applyFont="1" applyBorder="1" applyAlignment="1">
      <alignment vertical="center"/>
    </xf>
    <xf numFmtId="0" fontId="16" fillId="0" borderId="0" xfId="18" applyAlignment="1">
      <alignment horizontal="left" vertical="center" indent="1"/>
    </xf>
    <xf numFmtId="0" fontId="16" fillId="8" borderId="0" xfId="18" applyFill="1" applyAlignment="1">
      <alignment horizontal="left" vertical="center" indent="1"/>
    </xf>
    <xf numFmtId="0" fontId="25" fillId="0" borderId="3" xfId="0" applyFont="1" applyBorder="1" applyAlignment="1">
      <alignment horizontal="left" vertical="center" indent="1"/>
    </xf>
    <xf numFmtId="0" fontId="16" fillId="0" borderId="0" xfId="18" applyAlignment="1">
      <alignment horizontal="right" vertical="center" indent="1"/>
    </xf>
    <xf numFmtId="0" fontId="16" fillId="8" borderId="0" xfId="18" applyFill="1" applyAlignment="1">
      <alignment horizontal="right" vertical="center" indent="1"/>
    </xf>
    <xf numFmtId="0" fontId="25" fillId="0" borderId="0" xfId="0" applyFont="1" applyAlignment="1">
      <alignment horizontal="right" vertical="center" indent="1"/>
    </xf>
    <xf numFmtId="0" fontId="25" fillId="0" borderId="3" xfId="0" applyFont="1" applyBorder="1" applyAlignment="1">
      <alignment horizontal="right" vertical="center" indent="1"/>
    </xf>
    <xf numFmtId="165" fontId="25" fillId="0" borderId="0" xfId="0" applyNumberFormat="1" applyFont="1" applyAlignment="1">
      <alignment horizontal="right" vertical="center" indent="1"/>
    </xf>
    <xf numFmtId="0" fontId="16" fillId="7" borderId="0" xfId="18" applyFill="1" applyAlignment="1">
      <alignment horizontal="right" vertical="center" indent="1"/>
    </xf>
    <xf numFmtId="0" fontId="28" fillId="0" borderId="3" xfId="4" applyFont="1" applyBorder="1">
      <alignment horizontal="right" vertical="center"/>
    </xf>
    <xf numFmtId="0" fontId="29" fillId="0" borderId="0" xfId="17" applyFont="1">
      <alignment horizontal="left" vertical="center"/>
    </xf>
    <xf numFmtId="0" fontId="31" fillId="0" borderId="0" xfId="12" applyFont="1">
      <alignment horizontal="left" vertical="center"/>
    </xf>
    <xf numFmtId="0" fontId="25" fillId="0" borderId="0" xfId="0" applyFont="1" applyAlignment="1">
      <alignment horizontal="right" vertical="center"/>
    </xf>
    <xf numFmtId="165" fontId="28" fillId="0" borderId="0" xfId="11" applyFont="1" applyAlignment="1">
      <alignment horizontal="right" vertical="center"/>
    </xf>
    <xf numFmtId="165" fontId="25" fillId="0" borderId="0" xfId="13" applyFont="1" applyAlignment="1">
      <alignment horizontal="left" vertical="center"/>
    </xf>
    <xf numFmtId="0" fontId="16" fillId="0" borderId="0" xfId="18" applyAlignment="1">
      <alignment horizontal="right"/>
    </xf>
    <xf numFmtId="0" fontId="16" fillId="8" borderId="0" xfId="18" applyFill="1" applyAlignment="1">
      <alignment horizontal="right"/>
    </xf>
    <xf numFmtId="0" fontId="0" fillId="0" borderId="0" xfId="0" applyAlignment="1">
      <alignment horizontal="right"/>
    </xf>
    <xf numFmtId="0" fontId="26" fillId="0" borderId="3" xfId="4" applyFont="1" applyBorder="1">
      <alignment horizontal="right" vertical="center"/>
    </xf>
    <xf numFmtId="165" fontId="28" fillId="0" borderId="0" xfId="3" applyFont="1" applyAlignment="1">
      <alignment horizontal="right" vertical="center"/>
    </xf>
    <xf numFmtId="0" fontId="31" fillId="0" borderId="0" xfId="12" applyFont="1" applyAlignment="1">
      <alignment horizontal="right" vertical="center"/>
    </xf>
    <xf numFmtId="0" fontId="25" fillId="0" borderId="0" xfId="0" applyFont="1" applyAlignment="1">
      <alignment horizontal="left"/>
    </xf>
    <xf numFmtId="0" fontId="28" fillId="0" borderId="0" xfId="10" applyFont="1" applyAlignment="1">
      <alignment vertical="center"/>
    </xf>
    <xf numFmtId="165" fontId="25" fillId="0" borderId="0" xfId="13" applyFont="1" applyAlignment="1">
      <alignment horizontal="right" vertical="center"/>
    </xf>
    <xf numFmtId="0" fontId="24" fillId="8" borderId="51" xfId="18" applyFont="1" applyFill="1" applyBorder="1" applyAlignment="1">
      <alignment horizontal="left" vertical="center" indent="1"/>
    </xf>
    <xf numFmtId="0" fontId="24" fillId="8" borderId="52" xfId="18" applyFont="1" applyFill="1" applyBorder="1" applyAlignment="1">
      <alignment horizontal="left" vertical="center" indent="1"/>
    </xf>
    <xf numFmtId="0" fontId="24" fillId="8" borderId="53" xfId="18" applyFont="1" applyFill="1" applyBorder="1" applyAlignment="1">
      <alignment horizontal="left" vertical="center" indent="1"/>
    </xf>
    <xf numFmtId="0" fontId="24" fillId="8" borderId="54" xfId="18" applyFont="1" applyFill="1" applyBorder="1" applyAlignment="1">
      <alignment horizontal="left" vertical="center" indent="1"/>
    </xf>
    <xf numFmtId="0" fontId="24" fillId="8" borderId="41" xfId="18" applyFont="1" applyFill="1" applyBorder="1" applyAlignment="1">
      <alignment horizontal="left" vertical="center" indent="1"/>
    </xf>
    <xf numFmtId="0" fontId="24" fillId="8" borderId="55" xfId="18" applyFont="1" applyFill="1" applyBorder="1" applyAlignment="1">
      <alignment horizontal="left" vertical="center" indent="1"/>
    </xf>
    <xf numFmtId="0" fontId="24" fillId="8" borderId="56" xfId="18" applyFont="1" applyFill="1" applyBorder="1" applyAlignment="1">
      <alignment horizontal="left" vertical="center" indent="1"/>
    </xf>
    <xf numFmtId="0" fontId="24" fillId="8" borderId="57" xfId="18" applyFont="1" applyFill="1" applyBorder="1" applyAlignment="1">
      <alignment horizontal="left" vertical="center" indent="1"/>
    </xf>
    <xf numFmtId="0" fontId="24" fillId="8" borderId="58" xfId="18" applyFont="1" applyFill="1" applyBorder="1" applyAlignment="1">
      <alignment horizontal="left" vertical="center" indent="1"/>
    </xf>
    <xf numFmtId="0" fontId="40" fillId="19" borderId="62" xfId="0" applyFont="1" applyFill="1" applyBorder="1" applyAlignment="1">
      <alignment horizontal="left" vertical="center"/>
    </xf>
    <xf numFmtId="0" fontId="40" fillId="19" borderId="62" xfId="0" applyFont="1" applyFill="1" applyBorder="1" applyAlignment="1">
      <alignment vertical="center"/>
    </xf>
    <xf numFmtId="14" fontId="40" fillId="12" borderId="62" xfId="0" applyNumberFormat="1" applyFont="1" applyFill="1" applyBorder="1" applyAlignment="1">
      <alignment horizontal="left" vertical="center"/>
    </xf>
    <xf numFmtId="0" fontId="39" fillId="0" borderId="0" xfId="0" applyFont="1"/>
    <xf numFmtId="14" fontId="41" fillId="12" borderId="62" xfId="0" applyNumberFormat="1" applyFont="1" applyFill="1" applyBorder="1"/>
    <xf numFmtId="0" fontId="44" fillId="0" borderId="62" xfId="0" applyFont="1" applyBorder="1"/>
    <xf numFmtId="0" fontId="41" fillId="0" borderId="62" xfId="0" applyFont="1" applyBorder="1"/>
    <xf numFmtId="0" fontId="45" fillId="14" borderId="62" xfId="0" applyFont="1" applyFill="1" applyBorder="1"/>
    <xf numFmtId="0" fontId="45" fillId="15" borderId="62" xfId="0" applyFont="1" applyFill="1" applyBorder="1"/>
    <xf numFmtId="0" fontId="45" fillId="21" borderId="62" xfId="0" applyFont="1" applyFill="1" applyBorder="1"/>
    <xf numFmtId="0" fontId="40" fillId="12" borderId="60" xfId="0" applyFont="1" applyFill="1" applyBorder="1" applyAlignment="1">
      <alignment horizontal="left" vertical="top" wrapText="1"/>
    </xf>
    <xf numFmtId="0" fontId="40" fillId="12" borderId="61" xfId="0" applyFont="1" applyFill="1" applyBorder="1" applyAlignment="1">
      <alignment horizontal="left" vertical="top" wrapText="1"/>
    </xf>
    <xf numFmtId="0" fontId="40" fillId="13" borderId="61" xfId="0" applyFont="1" applyFill="1" applyBorder="1" applyAlignment="1">
      <alignment horizontal="left" vertical="top" wrapText="1"/>
    </xf>
    <xf numFmtId="0" fontId="41" fillId="0" borderId="0" xfId="0" applyFont="1" applyAlignment="1">
      <alignment horizontal="left" vertical="top" wrapText="1"/>
    </xf>
    <xf numFmtId="0" fontId="44" fillId="0" borderId="0" xfId="0" applyFont="1" applyAlignment="1">
      <alignment horizontal="left" vertical="top" wrapText="1"/>
    </xf>
    <xf numFmtId="0" fontId="44" fillId="0" borderId="0" xfId="0" applyFont="1" applyAlignment="1">
      <alignment vertical="top" wrapText="1"/>
    </xf>
    <xf numFmtId="0" fontId="45" fillId="14" borderId="76" xfId="0" applyFont="1" applyFill="1" applyBorder="1" applyAlignment="1">
      <alignment horizontal="left" vertical="top" wrapText="1"/>
    </xf>
    <xf numFmtId="0" fontId="45" fillId="15" borderId="77" xfId="0" applyFont="1" applyFill="1" applyBorder="1" applyAlignment="1">
      <alignment horizontal="left" vertical="top" wrapText="1"/>
    </xf>
    <xf numFmtId="0" fontId="45" fillId="21" borderId="79" xfId="0" applyFont="1" applyFill="1" applyBorder="1" applyAlignment="1">
      <alignment horizontal="left" vertical="top" wrapText="1"/>
    </xf>
    <xf numFmtId="0" fontId="40" fillId="19" borderId="76" xfId="0" applyFont="1" applyFill="1" applyBorder="1" applyAlignment="1">
      <alignment horizontal="left" vertical="top" wrapText="1"/>
    </xf>
    <xf numFmtId="0" fontId="40" fillId="20" borderId="77" xfId="0" applyFont="1" applyFill="1" applyBorder="1" applyAlignment="1">
      <alignment horizontal="left" vertical="top" wrapText="1"/>
    </xf>
    <xf numFmtId="0" fontId="44" fillId="12" borderId="71" xfId="0" applyFont="1" applyFill="1" applyBorder="1" applyAlignment="1">
      <alignment horizontal="left" vertical="top" wrapText="1"/>
    </xf>
    <xf numFmtId="0" fontId="40" fillId="0" borderId="0" xfId="0" applyFont="1" applyAlignment="1">
      <alignment horizontal="left" vertical="top" wrapText="1"/>
    </xf>
    <xf numFmtId="0" fontId="44" fillId="0" borderId="0" xfId="0" applyFont="1" applyAlignment="1">
      <alignment wrapText="1"/>
    </xf>
    <xf numFmtId="0" fontId="0" fillId="0" borderId="0" xfId="0" applyAlignment="1">
      <alignment horizontal="left" vertical="top" wrapText="1"/>
    </xf>
    <xf numFmtId="0" fontId="48" fillId="0" borderId="0" xfId="0" applyFont="1" applyAlignment="1">
      <alignment horizontal="left" vertical="top" wrapText="1"/>
    </xf>
    <xf numFmtId="0" fontId="49" fillId="0" borderId="0" xfId="0" applyFont="1" applyAlignment="1">
      <alignment horizontal="left" vertical="top" wrapText="1"/>
    </xf>
    <xf numFmtId="0" fontId="50" fillId="0" borderId="0" xfId="0" applyFont="1" applyAlignment="1">
      <alignment horizontal="left" vertical="top" wrapText="1"/>
    </xf>
    <xf numFmtId="14" fontId="51" fillId="12" borderId="61" xfId="0" applyNumberFormat="1" applyFont="1" applyFill="1" applyBorder="1" applyAlignment="1">
      <alignment horizontal="left" vertical="top" wrapText="1"/>
    </xf>
    <xf numFmtId="14" fontId="54" fillId="0" borderId="0" xfId="0" applyNumberFormat="1" applyFont="1" applyAlignment="1">
      <alignment horizontal="left" vertical="top" wrapText="1"/>
    </xf>
    <xf numFmtId="0" fontId="52" fillId="14" borderId="76" xfId="0" applyFont="1" applyFill="1" applyBorder="1" applyAlignment="1">
      <alignment horizontal="left" vertical="top" wrapText="1"/>
    </xf>
    <xf numFmtId="0" fontId="52" fillId="15" borderId="77" xfId="0" applyFont="1" applyFill="1" applyBorder="1" applyAlignment="1">
      <alignment horizontal="left" vertical="top" wrapText="1"/>
    </xf>
    <xf numFmtId="0" fontId="52" fillId="21" borderId="78" xfId="0" applyFont="1" applyFill="1" applyBorder="1" applyAlignment="1">
      <alignment horizontal="left" vertical="top" wrapText="1"/>
    </xf>
    <xf numFmtId="0" fontId="53" fillId="19" borderId="76" xfId="0" applyFont="1" applyFill="1" applyBorder="1" applyAlignment="1">
      <alignment horizontal="left" vertical="top" wrapText="1"/>
    </xf>
    <xf numFmtId="0" fontId="53" fillId="20" borderId="77" xfId="0" applyFont="1" applyFill="1" applyBorder="1" applyAlignment="1">
      <alignment horizontal="left" vertical="top" wrapText="1"/>
    </xf>
    <xf numFmtId="0" fontId="50" fillId="12" borderId="77" xfId="0" applyFont="1" applyFill="1" applyBorder="1" applyAlignment="1">
      <alignment horizontal="left" vertical="top" wrapText="1"/>
    </xf>
    <xf numFmtId="0" fontId="51" fillId="12" borderId="77" xfId="0" applyFont="1" applyFill="1" applyBorder="1" applyAlignment="1">
      <alignment horizontal="left" vertical="top" wrapText="1"/>
    </xf>
    <xf numFmtId="0" fontId="0" fillId="6" borderId="0" xfId="0" applyFill="1"/>
    <xf numFmtId="0" fontId="55" fillId="6" borderId="0" xfId="0" applyFont="1" applyFill="1"/>
    <xf numFmtId="0" fontId="53" fillId="19" borderId="76" xfId="0" applyFont="1" applyFill="1" applyBorder="1"/>
    <xf numFmtId="0" fontId="53" fillId="20" borderId="77" xfId="0" applyFont="1" applyFill="1" applyBorder="1"/>
    <xf numFmtId="0" fontId="50" fillId="12" borderId="77" xfId="0" applyFont="1" applyFill="1" applyBorder="1"/>
    <xf numFmtId="0" fontId="51" fillId="0" borderId="77" xfId="0" applyFont="1" applyBorder="1"/>
    <xf numFmtId="0" fontId="51" fillId="13" borderId="77" xfId="0" applyFont="1" applyFill="1" applyBorder="1"/>
    <xf numFmtId="0" fontId="51" fillId="12" borderId="77" xfId="0" applyFont="1" applyFill="1" applyBorder="1"/>
    <xf numFmtId="14" fontId="51" fillId="13" borderId="61" xfId="0" applyNumberFormat="1" applyFont="1" applyFill="1" applyBorder="1" applyAlignment="1">
      <alignment horizontal="left" vertical="top" wrapText="1"/>
    </xf>
    <xf numFmtId="0" fontId="48" fillId="0" borderId="0" xfId="0" applyFont="1"/>
    <xf numFmtId="0" fontId="49" fillId="0" borderId="0" xfId="0" applyFont="1"/>
    <xf numFmtId="0" fontId="50" fillId="0" borderId="0" xfId="0" applyFont="1"/>
    <xf numFmtId="0" fontId="52" fillId="14" borderId="76" xfId="0" applyFont="1" applyFill="1" applyBorder="1"/>
    <xf numFmtId="0" fontId="52" fillId="15" borderId="77" xfId="0" applyFont="1" applyFill="1" applyBorder="1"/>
    <xf numFmtId="0" fontId="52" fillId="21" borderId="78" xfId="0" applyFont="1" applyFill="1" applyBorder="1"/>
    <xf numFmtId="0" fontId="56" fillId="0" borderId="0" xfId="0" applyFont="1"/>
    <xf numFmtId="14" fontId="51" fillId="12" borderId="61" xfId="0" applyNumberFormat="1" applyFont="1" applyFill="1" applyBorder="1"/>
    <xf numFmtId="0" fontId="40" fillId="12" borderId="61" xfId="0" applyFont="1" applyFill="1" applyBorder="1" applyAlignment="1">
      <alignment wrapText="1"/>
    </xf>
    <xf numFmtId="0" fontId="41" fillId="0" borderId="0" xfId="0" applyFont="1" applyAlignment="1">
      <alignment wrapText="1"/>
    </xf>
    <xf numFmtId="0" fontId="45" fillId="14" borderId="76" xfId="0" applyFont="1" applyFill="1" applyBorder="1" applyAlignment="1">
      <alignment wrapText="1"/>
    </xf>
    <xf numFmtId="0" fontId="45" fillId="15" borderId="77" xfId="0" applyFont="1" applyFill="1" applyBorder="1" applyAlignment="1">
      <alignment wrapText="1"/>
    </xf>
    <xf numFmtId="0" fontId="40" fillId="19" borderId="76" xfId="0" applyFont="1" applyFill="1" applyBorder="1" applyAlignment="1">
      <alignment wrapText="1"/>
    </xf>
    <xf numFmtId="0" fontId="40" fillId="20" borderId="77" xfId="0" applyFont="1" applyFill="1" applyBorder="1" applyAlignment="1">
      <alignment wrapText="1"/>
    </xf>
    <xf numFmtId="15" fontId="40" fillId="13" borderId="61" xfId="0" applyNumberFormat="1" applyFont="1" applyFill="1" applyBorder="1" applyAlignment="1">
      <alignment horizontal="left" wrapText="1"/>
    </xf>
    <xf numFmtId="0" fontId="57" fillId="22" borderId="0" xfId="0" applyFont="1" applyFill="1" applyAlignment="1">
      <alignment horizontal="left" vertical="top" wrapText="1"/>
    </xf>
    <xf numFmtId="0" fontId="57" fillId="0" borderId="0" xfId="0" applyFont="1"/>
    <xf numFmtId="0" fontId="57" fillId="0" borderId="0" xfId="0" applyFont="1" applyAlignment="1">
      <alignment horizontal="left" vertical="top" wrapText="1"/>
    </xf>
    <xf numFmtId="0" fontId="58" fillId="0" borderId="0" xfId="0" applyFont="1" applyAlignment="1">
      <alignment horizontal="left" vertical="top" wrapText="1"/>
    </xf>
    <xf numFmtId="0" fontId="3" fillId="0" borderId="0" xfId="0" applyFont="1" applyAlignment="1">
      <alignment wrapText="1"/>
    </xf>
    <xf numFmtId="0" fontId="57" fillId="0" borderId="0" xfId="0" applyFont="1" applyAlignment="1">
      <alignment vertical="top" wrapText="1"/>
    </xf>
    <xf numFmtId="14" fontId="51" fillId="13" borderId="61" xfId="0" applyNumberFormat="1" applyFont="1" applyFill="1" applyBorder="1"/>
    <xf numFmtId="0" fontId="51" fillId="12" borderId="61" xfId="0" applyFont="1" applyFill="1" applyBorder="1"/>
    <xf numFmtId="0" fontId="53" fillId="20" borderId="77" xfId="0" applyFont="1" applyFill="1" applyBorder="1" applyAlignment="1">
      <alignment wrapText="1"/>
    </xf>
    <xf numFmtId="0" fontId="53" fillId="23" borderId="62" xfId="0" applyFont="1" applyFill="1" applyBorder="1" applyAlignment="1">
      <alignment horizontal="left" vertical="top" wrapText="1"/>
    </xf>
    <xf numFmtId="0" fontId="52" fillId="15" borderId="84" xfId="0" applyFont="1" applyFill="1" applyBorder="1"/>
    <xf numFmtId="0" fontId="52" fillId="14" borderId="85" xfId="0" applyFont="1" applyFill="1" applyBorder="1"/>
    <xf numFmtId="0" fontId="52" fillId="21" borderId="83" xfId="0" applyFont="1" applyFill="1" applyBorder="1"/>
    <xf numFmtId="0" fontId="53" fillId="19" borderId="62" xfId="0" applyFont="1" applyFill="1" applyBorder="1" applyAlignment="1">
      <alignment horizontal="left" vertical="top" wrapText="1"/>
    </xf>
    <xf numFmtId="0" fontId="61" fillId="23" borderId="62" xfId="0" applyFont="1" applyFill="1" applyBorder="1" applyAlignment="1">
      <alignment horizontal="left" vertical="top" wrapText="1"/>
    </xf>
    <xf numFmtId="0" fontId="50" fillId="12" borderId="62" xfId="0" applyFont="1" applyFill="1" applyBorder="1" applyAlignment="1">
      <alignment horizontal="left" vertical="top" wrapText="1"/>
    </xf>
    <xf numFmtId="0" fontId="51" fillId="13" borderId="61" xfId="0" applyFont="1" applyFill="1" applyBorder="1"/>
    <xf numFmtId="0" fontId="53" fillId="12" borderId="77" xfId="0" applyFont="1" applyFill="1" applyBorder="1"/>
    <xf numFmtId="0" fontId="48" fillId="0" borderId="0" xfId="0" applyFont="1" applyAlignment="1">
      <alignment wrapText="1"/>
    </xf>
    <xf numFmtId="0" fontId="0" fillId="0" borderId="0" xfId="0" applyAlignment="1">
      <alignment wrapText="1"/>
    </xf>
    <xf numFmtId="0" fontId="49" fillId="0" borderId="0" xfId="0" applyFont="1" applyAlignment="1">
      <alignment wrapText="1"/>
    </xf>
    <xf numFmtId="0" fontId="50" fillId="0" borderId="0" xfId="0" applyFont="1" applyAlignment="1">
      <alignment wrapText="1"/>
    </xf>
    <xf numFmtId="0" fontId="51" fillId="12" borderId="61" xfId="0" applyFont="1" applyFill="1" applyBorder="1" applyAlignment="1">
      <alignment wrapText="1"/>
    </xf>
    <xf numFmtId="0" fontId="51" fillId="13" borderId="61" xfId="0" applyFont="1" applyFill="1" applyBorder="1" applyAlignment="1">
      <alignment wrapText="1"/>
    </xf>
    <xf numFmtId="0" fontId="52" fillId="14" borderId="76" xfId="0" applyFont="1" applyFill="1" applyBorder="1" applyAlignment="1">
      <alignment wrapText="1"/>
    </xf>
    <xf numFmtId="0" fontId="52" fillId="15" borderId="77" xfId="0" applyFont="1" applyFill="1" applyBorder="1" applyAlignment="1">
      <alignment wrapText="1"/>
    </xf>
    <xf numFmtId="0" fontId="52" fillId="21" borderId="78" xfId="0" applyFont="1" applyFill="1" applyBorder="1" applyAlignment="1">
      <alignment wrapText="1"/>
    </xf>
    <xf numFmtId="0" fontId="53" fillId="19" borderId="76" xfId="0" applyFont="1" applyFill="1" applyBorder="1" applyAlignment="1">
      <alignment wrapText="1"/>
    </xf>
    <xf numFmtId="0" fontId="50" fillId="12" borderId="77" xfId="0" applyFont="1" applyFill="1" applyBorder="1" applyAlignment="1">
      <alignment wrapText="1"/>
    </xf>
    <xf numFmtId="0" fontId="51" fillId="12" borderId="77" xfId="0" applyFont="1" applyFill="1" applyBorder="1" applyAlignment="1">
      <alignment wrapText="1"/>
    </xf>
    <xf numFmtId="0" fontId="53" fillId="12" borderId="77" xfId="0" applyFont="1" applyFill="1" applyBorder="1" applyAlignment="1">
      <alignment wrapText="1"/>
    </xf>
    <xf numFmtId="0" fontId="56" fillId="0" borderId="0" xfId="0" applyFont="1" applyAlignment="1">
      <alignment wrapText="1"/>
    </xf>
    <xf numFmtId="17" fontId="0" fillId="0" borderId="0" xfId="0" applyNumberFormat="1"/>
    <xf numFmtId="0" fontId="62" fillId="20" borderId="62" xfId="0" applyFont="1" applyFill="1" applyBorder="1" applyAlignment="1">
      <alignment horizontal="left" vertical="center" wrapText="1"/>
    </xf>
    <xf numFmtId="0" fontId="62" fillId="20" borderId="62" xfId="0" applyFont="1" applyFill="1" applyBorder="1" applyAlignment="1">
      <alignment vertical="center" wrapText="1"/>
    </xf>
    <xf numFmtId="0" fontId="21" fillId="9" borderId="0" xfId="18" applyFont="1" applyFill="1" applyAlignment="1">
      <alignment horizontal="left" vertical="center" indent="8"/>
    </xf>
    <xf numFmtId="0" fontId="1" fillId="0" borderId="49" xfId="18" applyFont="1" applyBorder="1" applyAlignment="1">
      <alignment horizontal="left" vertical="center" indent="1"/>
    </xf>
    <xf numFmtId="0" fontId="1" fillId="0" borderId="6" xfId="18" applyFont="1" applyBorder="1" applyAlignment="1">
      <alignment horizontal="left" vertical="center" indent="1"/>
    </xf>
    <xf numFmtId="0" fontId="1" fillId="0" borderId="7" xfId="18" applyFont="1" applyBorder="1" applyAlignment="1">
      <alignment horizontal="left" vertical="center" indent="1"/>
    </xf>
    <xf numFmtId="18" fontId="1" fillId="0" borderId="8" xfId="18" applyNumberFormat="1" applyFont="1" applyBorder="1" applyAlignment="1">
      <alignment horizontal="left" vertical="center" indent="1"/>
    </xf>
    <xf numFmtId="18" fontId="1" fillId="0" borderId="9" xfId="18" applyNumberFormat="1" applyFont="1" applyBorder="1" applyAlignment="1">
      <alignment horizontal="left" vertical="center" indent="1"/>
    </xf>
    <xf numFmtId="18" fontId="1" fillId="0" borderId="15" xfId="18" applyNumberFormat="1" applyFont="1" applyBorder="1" applyAlignment="1">
      <alignment horizontal="left" vertical="center" indent="1"/>
    </xf>
    <xf numFmtId="0" fontId="1" fillId="0" borderId="14" xfId="18" applyFont="1" applyBorder="1" applyAlignment="1">
      <alignment horizontal="left" vertical="center" indent="1"/>
    </xf>
    <xf numFmtId="0" fontId="1" fillId="0" borderId="9" xfId="18" applyFont="1" applyBorder="1" applyAlignment="1">
      <alignment horizontal="left" vertical="center" indent="1"/>
    </xf>
    <xf numFmtId="0" fontId="1" fillId="0" borderId="15" xfId="18" applyFont="1" applyBorder="1" applyAlignment="1">
      <alignment horizontal="left" vertical="center" indent="1"/>
    </xf>
    <xf numFmtId="0" fontId="36" fillId="0" borderId="14" xfId="18" applyFont="1" applyBorder="1" applyAlignment="1">
      <alignment horizontal="left" vertical="center" indent="1"/>
    </xf>
    <xf numFmtId="0" fontId="36" fillId="0" borderId="9" xfId="18" applyFont="1" applyBorder="1" applyAlignment="1">
      <alignment horizontal="left" vertical="center" indent="1"/>
    </xf>
    <xf numFmtId="0" fontId="36" fillId="0" borderId="10" xfId="18" applyFont="1" applyBorder="1" applyAlignment="1">
      <alignment horizontal="left" vertical="center" indent="1"/>
    </xf>
    <xf numFmtId="0" fontId="24" fillId="8" borderId="42" xfId="18" applyFont="1" applyFill="1" applyBorder="1" applyAlignment="1">
      <alignment horizontal="left" vertical="center" indent="1"/>
    </xf>
    <xf numFmtId="0" fontId="24" fillId="11" borderId="45" xfId="18" applyFont="1" applyFill="1" applyBorder="1" applyAlignment="1">
      <alignment horizontal="left" vertical="center" indent="1"/>
    </xf>
    <xf numFmtId="0" fontId="24" fillId="11" borderId="46" xfId="18" applyFont="1" applyFill="1" applyBorder="1" applyAlignment="1">
      <alignment horizontal="left" vertical="center" indent="1"/>
    </xf>
    <xf numFmtId="0" fontId="24" fillId="8" borderId="30" xfId="18" applyFont="1" applyFill="1" applyBorder="1" applyAlignment="1">
      <alignment horizontal="left" vertical="center" indent="1"/>
    </xf>
    <xf numFmtId="0" fontId="24" fillId="11" borderId="30" xfId="18" applyFont="1" applyFill="1" applyBorder="1" applyAlignment="1">
      <alignment horizontal="left" vertical="center" indent="1"/>
    </xf>
    <xf numFmtId="0" fontId="24" fillId="11" borderId="31" xfId="18" applyFont="1" applyFill="1" applyBorder="1" applyAlignment="1">
      <alignment horizontal="left" vertical="center" indent="1"/>
    </xf>
    <xf numFmtId="0" fontId="24" fillId="8" borderId="29" xfId="18" applyFont="1" applyFill="1" applyBorder="1" applyAlignment="1">
      <alignment horizontal="left" vertical="center" indent="1"/>
    </xf>
    <xf numFmtId="18" fontId="1" fillId="0" borderId="5" xfId="18" applyNumberFormat="1" applyFont="1" applyBorder="1" applyAlignment="1">
      <alignment horizontal="left" vertical="center" indent="1"/>
    </xf>
    <xf numFmtId="18" fontId="1" fillId="0" borderId="6" xfId="18" applyNumberFormat="1" applyFont="1" applyBorder="1" applyAlignment="1">
      <alignment horizontal="left" vertical="center" indent="1"/>
    </xf>
    <xf numFmtId="18" fontId="1" fillId="0" borderId="47" xfId="18" applyNumberFormat="1" applyFont="1" applyBorder="1" applyAlignment="1">
      <alignment horizontal="left" vertical="center" indent="1"/>
    </xf>
    <xf numFmtId="0" fontId="1" fillId="0" borderId="47" xfId="18" applyFont="1" applyBorder="1" applyAlignment="1">
      <alignment horizontal="left" vertical="center" indent="1"/>
    </xf>
    <xf numFmtId="165" fontId="25" fillId="0" borderId="14" xfId="0" applyNumberFormat="1" applyFont="1" applyBorder="1" applyAlignment="1">
      <alignment horizontal="right" vertical="center" indent="2"/>
    </xf>
    <xf numFmtId="165" fontId="25" fillId="0" borderId="9" xfId="0" applyNumberFormat="1" applyFont="1" applyBorder="1" applyAlignment="1">
      <alignment horizontal="right" vertical="center" indent="2"/>
    </xf>
    <xf numFmtId="165" fontId="25" fillId="0" borderId="10" xfId="0" applyNumberFormat="1" applyFont="1" applyBorder="1" applyAlignment="1">
      <alignment horizontal="right" vertical="center" indent="2"/>
    </xf>
    <xf numFmtId="0" fontId="1" fillId="0" borderId="50" xfId="18" applyFont="1" applyBorder="1" applyAlignment="1">
      <alignment horizontal="left" vertical="center" indent="1"/>
    </xf>
    <xf numFmtId="0" fontId="1" fillId="0" borderId="12" xfId="18" applyFont="1" applyBorder="1" applyAlignment="1">
      <alignment horizontal="left" vertical="center" indent="1"/>
    </xf>
    <xf numFmtId="0" fontId="1" fillId="0" borderId="13" xfId="18" applyFont="1" applyBorder="1" applyAlignment="1">
      <alignment horizontal="left" vertical="center" indent="1"/>
    </xf>
    <xf numFmtId="165" fontId="25" fillId="0" borderId="49" xfId="0" applyNumberFormat="1" applyFont="1" applyBorder="1" applyAlignment="1">
      <alignment horizontal="right" vertical="center" indent="2"/>
    </xf>
    <xf numFmtId="165" fontId="25" fillId="0" borderId="6" xfId="0" applyNumberFormat="1" applyFont="1" applyBorder="1" applyAlignment="1">
      <alignment horizontal="right" vertical="center" indent="2"/>
    </xf>
    <xf numFmtId="165" fontId="25" fillId="0" borderId="7" xfId="0" applyNumberFormat="1" applyFont="1" applyBorder="1" applyAlignment="1">
      <alignment horizontal="right" vertical="center" indent="2"/>
    </xf>
    <xf numFmtId="0" fontId="16" fillId="6" borderId="9" xfId="18" applyFill="1" applyBorder="1" applyAlignment="1" applyProtection="1">
      <alignment horizontal="left" vertical="center" indent="1"/>
      <protection locked="0"/>
    </xf>
    <xf numFmtId="0" fontId="16" fillId="6" borderId="10" xfId="18" applyFill="1" applyBorder="1" applyAlignment="1" applyProtection="1">
      <alignment horizontal="left" vertical="center" indent="1"/>
      <protection locked="0"/>
    </xf>
    <xf numFmtId="0" fontId="16" fillId="6" borderId="6" xfId="18" applyFill="1" applyBorder="1" applyAlignment="1" applyProtection="1">
      <alignment horizontal="left" indent="1"/>
      <protection locked="0"/>
    </xf>
    <xf numFmtId="0" fontId="16" fillId="6" borderId="7" xfId="18" applyFill="1" applyBorder="1" applyAlignment="1" applyProtection="1">
      <alignment horizontal="left" indent="1"/>
      <protection locked="0"/>
    </xf>
    <xf numFmtId="0" fontId="16" fillId="0" borderId="5" xfId="18" applyBorder="1" applyAlignment="1" applyProtection="1">
      <alignment horizontal="left" vertical="center" indent="1"/>
      <protection locked="0"/>
    </xf>
    <xf numFmtId="0" fontId="16" fillId="0" borderId="6" xfId="18" applyBorder="1" applyAlignment="1" applyProtection="1">
      <alignment horizontal="left" vertical="center" indent="1"/>
      <protection locked="0"/>
    </xf>
    <xf numFmtId="0" fontId="16" fillId="0" borderId="47" xfId="18" applyBorder="1" applyAlignment="1" applyProtection="1">
      <alignment horizontal="left" vertical="center" indent="1"/>
      <protection locked="0"/>
    </xf>
    <xf numFmtId="0" fontId="16" fillId="0" borderId="8" xfId="18" applyBorder="1" applyAlignment="1" applyProtection="1">
      <alignment horizontal="left" vertical="center" indent="1"/>
      <protection locked="0"/>
    </xf>
    <xf numFmtId="0" fontId="16" fillId="0" borderId="9" xfId="18" applyBorder="1" applyAlignment="1" applyProtection="1">
      <alignment horizontal="left" vertical="center" indent="1"/>
      <protection locked="0"/>
    </xf>
    <xf numFmtId="0" fontId="16" fillId="0" borderId="15" xfId="18" applyBorder="1" applyAlignment="1" applyProtection="1">
      <alignment horizontal="left" vertical="center" indent="1"/>
      <protection locked="0"/>
    </xf>
    <xf numFmtId="0" fontId="16" fillId="0" borderId="14" xfId="18" applyBorder="1" applyAlignment="1" applyProtection="1">
      <alignment horizontal="left" vertical="center" indent="1"/>
      <protection locked="0"/>
    </xf>
    <xf numFmtId="0" fontId="16" fillId="0" borderId="49" xfId="18" applyBorder="1" applyAlignment="1" applyProtection="1">
      <alignment horizontal="left" vertical="center" indent="1"/>
      <protection locked="0"/>
    </xf>
    <xf numFmtId="0" fontId="1" fillId="0" borderId="10" xfId="18" applyFont="1" applyBorder="1" applyAlignment="1">
      <alignment horizontal="left" vertical="center" indent="1"/>
    </xf>
    <xf numFmtId="0" fontId="24" fillId="8" borderId="33" xfId="18" applyFont="1" applyFill="1" applyBorder="1" applyAlignment="1">
      <alignment horizontal="left" vertical="center" indent="1"/>
    </xf>
    <xf numFmtId="0" fontId="24" fillId="8" borderId="33" xfId="0" applyFont="1" applyFill="1" applyBorder="1" applyAlignment="1">
      <alignment horizontal="left" vertical="center" indent="1"/>
    </xf>
    <xf numFmtId="0" fontId="24" fillId="8" borderId="34" xfId="0" applyFont="1" applyFill="1" applyBorder="1" applyAlignment="1">
      <alignment horizontal="left" vertical="center" indent="1"/>
    </xf>
    <xf numFmtId="18" fontId="1" fillId="0" borderId="11" xfId="18" applyNumberFormat="1" applyFont="1" applyBorder="1" applyAlignment="1">
      <alignment horizontal="left" vertical="center" indent="1"/>
    </xf>
    <xf numFmtId="18" fontId="1" fillId="0" borderId="12" xfId="18" applyNumberFormat="1" applyFont="1" applyBorder="1" applyAlignment="1">
      <alignment horizontal="left" vertical="center" indent="1"/>
    </xf>
    <xf numFmtId="18" fontId="1" fillId="0" borderId="48" xfId="18" applyNumberFormat="1" applyFont="1" applyBorder="1" applyAlignment="1">
      <alignment horizontal="left" vertical="center" indent="1"/>
    </xf>
    <xf numFmtId="0" fontId="1" fillId="0" borderId="48" xfId="18" applyFont="1" applyBorder="1" applyAlignment="1">
      <alignment horizontal="left" vertical="center" indent="1"/>
    </xf>
    <xf numFmtId="0" fontId="24" fillId="8" borderId="29" xfId="18" applyFont="1" applyFill="1" applyBorder="1" applyAlignment="1">
      <alignment horizontal="center" vertical="center"/>
    </xf>
    <xf numFmtId="0" fontId="24" fillId="8" borderId="30" xfId="18" applyFont="1" applyFill="1" applyBorder="1" applyAlignment="1">
      <alignment horizontal="center" vertical="center"/>
    </xf>
    <xf numFmtId="0" fontId="24" fillId="8" borderId="31" xfId="18" applyFont="1" applyFill="1" applyBorder="1" applyAlignment="1">
      <alignment horizontal="center" vertical="center"/>
    </xf>
    <xf numFmtId="0" fontId="24" fillId="8" borderId="32" xfId="18" applyFont="1" applyFill="1" applyBorder="1" applyAlignment="1">
      <alignment horizontal="left" vertical="center" indent="1"/>
    </xf>
    <xf numFmtId="0" fontId="24" fillId="8" borderId="27" xfId="18" applyFont="1" applyFill="1" applyBorder="1" applyAlignment="1">
      <alignment horizontal="left" vertical="center" indent="1"/>
    </xf>
    <xf numFmtId="0" fontId="24" fillId="11" borderId="27" xfId="18" applyFont="1" applyFill="1" applyBorder="1" applyAlignment="1">
      <alignment horizontal="left" vertical="center" indent="1"/>
    </xf>
    <xf numFmtId="0" fontId="25" fillId="0" borderId="23" xfId="0" applyFont="1" applyBorder="1" applyAlignment="1">
      <alignment horizontal="left" indent="1"/>
    </xf>
    <xf numFmtId="0" fontId="25" fillId="0" borderId="24" xfId="0" applyFont="1" applyBorder="1" applyAlignment="1">
      <alignment horizontal="left" indent="1"/>
    </xf>
    <xf numFmtId="0" fontId="38" fillId="0" borderId="24" xfId="21" applyFont="1" applyBorder="1" applyAlignment="1">
      <alignment horizontal="left" indent="1"/>
    </xf>
    <xf numFmtId="0" fontId="37" fillId="0" borderId="24" xfId="21" applyFont="1" applyBorder="1" applyAlignment="1">
      <alignment horizontal="left" indent="1"/>
    </xf>
    <xf numFmtId="0" fontId="24" fillId="8" borderId="26" xfId="18" applyFont="1" applyFill="1" applyBorder="1" applyAlignment="1">
      <alignment horizontal="left" vertical="center" indent="1"/>
    </xf>
    <xf numFmtId="0" fontId="16" fillId="6" borderId="12" xfId="18" applyFill="1" applyBorder="1" applyAlignment="1" applyProtection="1">
      <alignment horizontal="left" vertical="center" indent="1"/>
      <protection locked="0"/>
    </xf>
    <xf numFmtId="0" fontId="16" fillId="6" borderId="13" xfId="18" applyFill="1" applyBorder="1" applyAlignment="1" applyProtection="1">
      <alignment horizontal="left" vertical="center" indent="1"/>
      <protection locked="0"/>
    </xf>
    <xf numFmtId="0" fontId="24" fillId="11" borderId="28" xfId="18" applyFont="1" applyFill="1" applyBorder="1" applyAlignment="1">
      <alignment horizontal="left" vertical="center" indent="1"/>
    </xf>
    <xf numFmtId="0" fontId="25" fillId="0" borderId="25" xfId="0" applyFont="1" applyBorder="1" applyAlignment="1">
      <alignment horizontal="left" indent="1"/>
    </xf>
    <xf numFmtId="0" fontId="16" fillId="0" borderId="50" xfId="18" applyBorder="1" applyAlignment="1" applyProtection="1">
      <alignment horizontal="left" vertical="center" indent="1"/>
      <protection locked="0"/>
    </xf>
    <xf numFmtId="0" fontId="16" fillId="0" borderId="12" xfId="18" applyBorder="1" applyAlignment="1" applyProtection="1">
      <alignment horizontal="left" vertical="center" indent="1"/>
      <protection locked="0"/>
    </xf>
    <xf numFmtId="0" fontId="16" fillId="0" borderId="48" xfId="18" applyBorder="1" applyAlignment="1" applyProtection="1">
      <alignment horizontal="left" vertical="center" indent="1"/>
      <protection locked="0"/>
    </xf>
    <xf numFmtId="165" fontId="25" fillId="0" borderId="50" xfId="0" applyNumberFormat="1" applyFont="1" applyBorder="1" applyAlignment="1">
      <alignment horizontal="right" vertical="center" indent="2"/>
    </xf>
    <xf numFmtId="165" fontId="25" fillId="0" borderId="12" xfId="0" applyNumberFormat="1" applyFont="1" applyBorder="1" applyAlignment="1">
      <alignment horizontal="right" vertical="center" indent="2"/>
    </xf>
    <xf numFmtId="165" fontId="25" fillId="0" borderId="13" xfId="0" applyNumberFormat="1" applyFont="1" applyBorder="1" applyAlignment="1">
      <alignment horizontal="right" vertical="center" indent="2"/>
    </xf>
    <xf numFmtId="0" fontId="38" fillId="0" borderId="4" xfId="21" applyFont="1" applyBorder="1" applyAlignment="1">
      <alignment horizontal="left" indent="1"/>
    </xf>
    <xf numFmtId="0" fontId="37" fillId="0" borderId="4" xfId="21" applyFont="1" applyBorder="1" applyAlignment="1">
      <alignment horizontal="left" indent="1"/>
    </xf>
    <xf numFmtId="0" fontId="25" fillId="0" borderId="18" xfId="0" applyFont="1" applyBorder="1" applyAlignment="1">
      <alignment horizontal="left" indent="1"/>
    </xf>
    <xf numFmtId="0" fontId="25" fillId="0" borderId="9" xfId="0" applyFont="1" applyBorder="1" applyAlignment="1">
      <alignment horizontal="left" indent="1"/>
    </xf>
    <xf numFmtId="0" fontId="25" fillId="0" borderId="15" xfId="0" applyFont="1" applyBorder="1" applyAlignment="1">
      <alignment horizontal="left" indent="1"/>
    </xf>
    <xf numFmtId="0" fontId="38" fillId="0" borderId="14" xfId="21" applyFont="1" applyBorder="1" applyAlignment="1">
      <alignment horizontal="left" indent="1"/>
    </xf>
    <xf numFmtId="0" fontId="38" fillId="0" borderId="9" xfId="21" applyFont="1" applyBorder="1" applyAlignment="1">
      <alignment horizontal="left" indent="1"/>
    </xf>
    <xf numFmtId="0" fontId="38" fillId="0" borderId="15" xfId="21" applyFont="1" applyBorder="1" applyAlignment="1">
      <alignment horizontal="left" indent="1"/>
    </xf>
    <xf numFmtId="0" fontId="25" fillId="0" borderId="14" xfId="0" applyFont="1" applyBorder="1" applyAlignment="1">
      <alignment horizontal="left" indent="1"/>
    </xf>
    <xf numFmtId="0" fontId="25" fillId="0" borderId="19" xfId="0" applyFont="1" applyBorder="1" applyAlignment="1">
      <alignment horizontal="left" indent="1"/>
    </xf>
    <xf numFmtId="0" fontId="25" fillId="0" borderId="16" xfId="0" applyFont="1" applyBorder="1" applyAlignment="1">
      <alignment horizontal="left" indent="1"/>
    </xf>
    <xf numFmtId="0" fontId="25" fillId="0" borderId="4" xfId="0" applyFont="1" applyBorder="1" applyAlignment="1">
      <alignment horizontal="left" indent="1"/>
    </xf>
    <xf numFmtId="0" fontId="25" fillId="0" borderId="17" xfId="0" applyFont="1" applyBorder="1" applyAlignment="1">
      <alignment horizontal="left" indent="1"/>
    </xf>
    <xf numFmtId="0" fontId="25" fillId="0" borderId="21" xfId="0" applyFont="1" applyBorder="1" applyAlignment="1">
      <alignment horizontal="left" indent="1"/>
    </xf>
    <xf numFmtId="0" fontId="37" fillId="0" borderId="9" xfId="21" applyFont="1" applyBorder="1" applyAlignment="1">
      <alignment horizontal="left" indent="1"/>
    </xf>
    <xf numFmtId="0" fontId="37" fillId="0" borderId="15" xfId="21" applyFont="1" applyBorder="1" applyAlignment="1">
      <alignment horizontal="left" indent="1"/>
    </xf>
    <xf numFmtId="0" fontId="25" fillId="0" borderId="20" xfId="0" applyFont="1" applyBorder="1" applyAlignment="1">
      <alignment horizontal="left" indent="1"/>
    </xf>
    <xf numFmtId="0" fontId="25" fillId="0" borderId="22" xfId="0" applyFont="1" applyBorder="1" applyAlignment="1">
      <alignment horizontal="left" indent="1"/>
    </xf>
    <xf numFmtId="0" fontId="25" fillId="0" borderId="38" xfId="0" applyFont="1" applyBorder="1" applyAlignment="1">
      <alignment horizontal="left" indent="1"/>
    </xf>
    <xf numFmtId="0" fontId="25" fillId="0" borderId="36" xfId="0" applyFont="1" applyBorder="1" applyAlignment="1">
      <alignment horizontal="left" indent="1"/>
    </xf>
    <xf numFmtId="0" fontId="25" fillId="0" borderId="37" xfId="0" applyFont="1" applyBorder="1" applyAlignment="1">
      <alignment horizontal="left" indent="1"/>
    </xf>
    <xf numFmtId="0" fontId="25" fillId="0" borderId="35" xfId="0" applyFont="1" applyBorder="1" applyAlignment="1">
      <alignment horizontal="left" indent="1"/>
    </xf>
    <xf numFmtId="0" fontId="16" fillId="0" borderId="11" xfId="18" applyBorder="1" applyAlignment="1" applyProtection="1">
      <alignment horizontal="left" vertical="center" indent="1"/>
      <protection locked="0"/>
    </xf>
    <xf numFmtId="0" fontId="33" fillId="8" borderId="0" xfId="18" applyFont="1" applyFill="1" applyAlignment="1">
      <alignment horizontal="left" vertical="center"/>
    </xf>
    <xf numFmtId="0" fontId="21" fillId="10" borderId="0" xfId="18" applyFont="1" applyFill="1" applyAlignment="1">
      <alignment horizontal="left" vertical="center" indent="8"/>
    </xf>
    <xf numFmtId="0" fontId="40" fillId="0" borderId="71" xfId="0" applyFont="1" applyBorder="1" applyAlignment="1">
      <alignment horizontal="left" vertical="top" wrapText="1"/>
    </xf>
    <xf numFmtId="0" fontId="40" fillId="0" borderId="77" xfId="0" applyFont="1" applyBorder="1" applyAlignment="1">
      <alignment horizontal="left" vertical="top" wrapText="1"/>
    </xf>
    <xf numFmtId="0" fontId="40" fillId="13" borderId="71" xfId="0" applyFont="1" applyFill="1" applyBorder="1" applyAlignment="1">
      <alignment horizontal="left" vertical="top" wrapText="1"/>
    </xf>
    <xf numFmtId="0" fontId="40" fillId="13" borderId="77" xfId="0" applyFont="1" applyFill="1" applyBorder="1" applyAlignment="1">
      <alignment horizontal="left" vertical="top" wrapText="1"/>
    </xf>
    <xf numFmtId="0" fontId="41" fillId="12" borderId="71" xfId="0" applyFont="1" applyFill="1" applyBorder="1" applyAlignment="1">
      <alignment horizontal="left" vertical="center" wrapText="1"/>
    </xf>
    <xf numFmtId="0" fontId="41" fillId="12" borderId="77" xfId="0" applyFont="1" applyFill="1" applyBorder="1" applyAlignment="1">
      <alignment horizontal="left" vertical="center" wrapText="1"/>
    </xf>
    <xf numFmtId="0" fontId="41" fillId="12" borderId="71" xfId="0" applyFont="1" applyFill="1" applyBorder="1" applyAlignment="1">
      <alignment horizontal="left" vertical="top" wrapText="1"/>
    </xf>
    <xf numFmtId="0" fontId="41" fillId="12" borderId="77" xfId="0" applyFont="1" applyFill="1" applyBorder="1" applyAlignment="1">
      <alignment horizontal="left" vertical="top" wrapText="1"/>
    </xf>
    <xf numFmtId="0" fontId="45" fillId="16" borderId="79" xfId="0" applyFont="1" applyFill="1" applyBorder="1" applyAlignment="1">
      <alignment horizontal="left" vertical="top" wrapText="1"/>
    </xf>
    <xf numFmtId="0" fontId="45" fillId="16" borderId="78" xfId="0" applyFont="1" applyFill="1" applyBorder="1" applyAlignment="1">
      <alignment horizontal="left" vertical="top" wrapText="1"/>
    </xf>
    <xf numFmtId="0" fontId="45" fillId="17" borderId="79" xfId="0" applyFont="1" applyFill="1" applyBorder="1" applyAlignment="1">
      <alignment horizontal="left" vertical="top" wrapText="1"/>
    </xf>
    <xf numFmtId="0" fontId="45" fillId="17" borderId="78" xfId="0" applyFont="1" applyFill="1" applyBorder="1" applyAlignment="1">
      <alignment horizontal="left" vertical="top" wrapText="1"/>
    </xf>
    <xf numFmtId="0" fontId="45" fillId="18" borderId="79" xfId="0" applyFont="1" applyFill="1" applyBorder="1" applyAlignment="1">
      <alignment horizontal="left" vertical="top" wrapText="1"/>
    </xf>
    <xf numFmtId="0" fontId="45" fillId="18" borderId="78" xfId="0" applyFont="1" applyFill="1" applyBorder="1" applyAlignment="1">
      <alignment horizontal="left" vertical="top" wrapText="1"/>
    </xf>
    <xf numFmtId="0" fontId="41" fillId="0" borderId="74" xfId="0" applyFont="1" applyBorder="1" applyAlignment="1">
      <alignment horizontal="left" vertical="top" wrapText="1"/>
    </xf>
    <xf numFmtId="0" fontId="41" fillId="0" borderId="71" xfId="0" applyFont="1" applyBorder="1" applyAlignment="1">
      <alignment horizontal="left" vertical="top" wrapText="1"/>
    </xf>
    <xf numFmtId="0" fontId="40" fillId="13" borderId="59" xfId="0" applyFont="1" applyFill="1" applyBorder="1" applyAlignment="1">
      <alignment horizontal="left" vertical="top" wrapText="1"/>
    </xf>
    <xf numFmtId="0" fontId="40" fillId="13" borderId="60" xfId="0" applyFont="1" applyFill="1" applyBorder="1" applyAlignment="1">
      <alignment horizontal="left" vertical="top" wrapText="1"/>
    </xf>
    <xf numFmtId="0" fontId="40" fillId="13" borderId="61" xfId="0" applyFont="1" applyFill="1" applyBorder="1" applyAlignment="1">
      <alignment horizontal="left" vertical="top" wrapText="1"/>
    </xf>
    <xf numFmtId="0" fontId="40" fillId="13" borderId="75" xfId="0" applyFont="1" applyFill="1" applyBorder="1" applyAlignment="1">
      <alignment horizontal="left" vertical="top" wrapText="1"/>
    </xf>
    <xf numFmtId="0" fontId="40" fillId="13" borderId="73" xfId="0" applyFont="1" applyFill="1" applyBorder="1" applyAlignment="1">
      <alignment horizontal="left" vertical="top" wrapText="1"/>
    </xf>
    <xf numFmtId="0" fontId="41" fillId="0" borderId="0" xfId="0" applyFont="1" applyAlignment="1">
      <alignment horizontal="left" vertical="top" wrapText="1"/>
    </xf>
    <xf numFmtId="0" fontId="40" fillId="12" borderId="59" xfId="0" applyFont="1" applyFill="1" applyBorder="1" applyAlignment="1">
      <alignment horizontal="left" vertical="top" wrapText="1"/>
    </xf>
    <xf numFmtId="0" fontId="40" fillId="12" borderId="60" xfId="0" applyFont="1" applyFill="1" applyBorder="1" applyAlignment="1">
      <alignment horizontal="left" vertical="top" wrapText="1"/>
    </xf>
    <xf numFmtId="0" fontId="44" fillId="12" borderId="60" xfId="0" applyFont="1" applyFill="1" applyBorder="1" applyAlignment="1">
      <alignment horizontal="left" vertical="top" wrapText="1"/>
    </xf>
    <xf numFmtId="0" fontId="40" fillId="12" borderId="72" xfId="0" applyFont="1" applyFill="1" applyBorder="1" applyAlignment="1">
      <alignment horizontal="left" vertical="top" wrapText="1"/>
    </xf>
    <xf numFmtId="0" fontId="40" fillId="12" borderId="73" xfId="0" applyFont="1" applyFill="1" applyBorder="1" applyAlignment="1">
      <alignment horizontal="left" vertical="top" wrapText="1"/>
    </xf>
    <xf numFmtId="0" fontId="40" fillId="12" borderId="61" xfId="0" applyFont="1" applyFill="1" applyBorder="1" applyAlignment="1">
      <alignment horizontal="left" vertical="top" wrapText="1"/>
    </xf>
    <xf numFmtId="0" fontId="40" fillId="0" borderId="62" xfId="0" applyFont="1" applyBorder="1" applyAlignment="1">
      <alignment horizontal="center" vertical="center" wrapText="1"/>
    </xf>
    <xf numFmtId="0" fontId="40" fillId="13" borderId="63" xfId="0" applyFont="1" applyFill="1" applyBorder="1" applyAlignment="1">
      <alignment horizontal="center" vertical="center" wrapText="1"/>
    </xf>
    <xf numFmtId="0" fontId="40" fillId="13" borderId="64" xfId="0" applyFont="1" applyFill="1" applyBorder="1" applyAlignment="1">
      <alignment horizontal="center" vertical="center" wrapText="1"/>
    </xf>
    <xf numFmtId="0" fontId="41" fillId="12" borderId="62" xfId="0" applyFont="1" applyFill="1" applyBorder="1" applyAlignment="1">
      <alignment horizontal="center" vertical="center"/>
    </xf>
    <xf numFmtId="0" fontId="40" fillId="20" borderId="62" xfId="0" applyFont="1" applyFill="1" applyBorder="1" applyAlignment="1">
      <alignment vertical="top" wrapText="1"/>
    </xf>
    <xf numFmtId="0" fontId="40" fillId="20" borderId="62" xfId="0" applyFont="1" applyFill="1" applyBorder="1" applyAlignment="1">
      <alignment vertical="top"/>
    </xf>
    <xf numFmtId="0" fontId="41" fillId="12" borderId="63" xfId="0" applyFont="1" applyFill="1" applyBorder="1" applyAlignment="1">
      <alignment horizontal="center" vertical="center"/>
    </xf>
    <xf numFmtId="0" fontId="41" fillId="12" borderId="64" xfId="0" applyFont="1" applyFill="1" applyBorder="1" applyAlignment="1">
      <alignment horizontal="center" vertical="center"/>
    </xf>
    <xf numFmtId="0" fontId="46" fillId="0" borderId="65" xfId="21" applyFont="1" applyBorder="1" applyAlignment="1">
      <alignment horizontal="center" vertical="center" wrapText="1"/>
    </xf>
    <xf numFmtId="0" fontId="46" fillId="0" borderId="66" xfId="21" applyFont="1" applyBorder="1" applyAlignment="1">
      <alignment horizontal="center" vertical="center" wrapText="1"/>
    </xf>
    <xf numFmtId="0" fontId="46" fillId="0" borderId="67" xfId="21" applyFont="1" applyBorder="1" applyAlignment="1">
      <alignment horizontal="center" vertical="center" wrapText="1"/>
    </xf>
    <xf numFmtId="0" fontId="46" fillId="0" borderId="68" xfId="21" applyFont="1" applyBorder="1" applyAlignment="1">
      <alignment horizontal="center" vertical="center" wrapText="1"/>
    </xf>
    <xf numFmtId="0" fontId="46" fillId="0" borderId="69" xfId="21" applyFont="1" applyBorder="1" applyAlignment="1">
      <alignment horizontal="center" vertical="center" wrapText="1"/>
    </xf>
    <xf numFmtId="0" fontId="46" fillId="0" borderId="70" xfId="21" applyFont="1" applyBorder="1" applyAlignment="1">
      <alignment horizontal="center" vertical="center" wrapText="1"/>
    </xf>
    <xf numFmtId="0" fontId="47" fillId="12" borderId="59" xfId="0" applyFont="1" applyFill="1" applyBorder="1" applyAlignment="1">
      <alignment wrapText="1"/>
    </xf>
    <xf numFmtId="0" fontId="47" fillId="12" borderId="60" xfId="0" applyFont="1" applyFill="1" applyBorder="1" applyAlignment="1">
      <alignment wrapText="1"/>
    </xf>
    <xf numFmtId="0" fontId="42" fillId="12" borderId="60" xfId="0" applyFont="1" applyFill="1" applyBorder="1" applyAlignment="1">
      <alignment wrapText="1"/>
    </xf>
    <xf numFmtId="0" fontId="42" fillId="12" borderId="61" xfId="0" applyFont="1" applyFill="1" applyBorder="1" applyAlignment="1">
      <alignment wrapText="1"/>
    </xf>
    <xf numFmtId="0" fontId="40" fillId="13" borderId="62" xfId="0" applyFont="1" applyFill="1" applyBorder="1" applyAlignment="1">
      <alignment vertical="center" wrapText="1"/>
    </xf>
    <xf numFmtId="0" fontId="41" fillId="12" borderId="59" xfId="0" applyFont="1" applyFill="1" applyBorder="1" applyAlignment="1">
      <alignment vertical="center" wrapText="1"/>
    </xf>
    <xf numFmtId="0" fontId="41" fillId="12" borderId="60" xfId="0" applyFont="1" applyFill="1" applyBorder="1" applyAlignment="1">
      <alignment vertical="center" wrapText="1"/>
    </xf>
    <xf numFmtId="0" fontId="41" fillId="12" borderId="61" xfId="0" applyFont="1" applyFill="1" applyBorder="1" applyAlignment="1">
      <alignment vertical="center" wrapText="1"/>
    </xf>
    <xf numFmtId="0" fontId="41" fillId="12" borderId="62" xfId="0" applyFont="1" applyFill="1" applyBorder="1" applyAlignment="1">
      <alignment wrapText="1"/>
    </xf>
    <xf numFmtId="0" fontId="51" fillId="0" borderId="71" xfId="0" applyFont="1" applyBorder="1" applyAlignment="1">
      <alignment horizontal="left" vertical="top" wrapText="1"/>
    </xf>
    <xf numFmtId="0" fontId="51" fillId="0" borderId="77" xfId="0" applyFont="1" applyBorder="1" applyAlignment="1">
      <alignment horizontal="left" vertical="top" wrapText="1"/>
    </xf>
    <xf numFmtId="0" fontId="51" fillId="13" borderId="71" xfId="0" applyFont="1" applyFill="1" applyBorder="1" applyAlignment="1">
      <alignment horizontal="left" vertical="top" wrapText="1"/>
    </xf>
    <xf numFmtId="0" fontId="51" fillId="13" borderId="77" xfId="0" applyFont="1" applyFill="1" applyBorder="1" applyAlignment="1">
      <alignment horizontal="left" vertical="top" wrapText="1"/>
    </xf>
    <xf numFmtId="0" fontId="51" fillId="12" borderId="71" xfId="0" applyFont="1" applyFill="1" applyBorder="1" applyAlignment="1">
      <alignment horizontal="left" vertical="top" wrapText="1"/>
    </xf>
    <xf numFmtId="0" fontId="51" fillId="12" borderId="77" xfId="0" applyFont="1" applyFill="1" applyBorder="1" applyAlignment="1">
      <alignment horizontal="left" vertical="top" wrapText="1"/>
    </xf>
    <xf numFmtId="0" fontId="35" fillId="0" borderId="0" xfId="21" applyBorder="1" applyAlignment="1">
      <alignment horizontal="left" vertical="top" wrapText="1"/>
    </xf>
    <xf numFmtId="0" fontId="51" fillId="0" borderId="0" xfId="0" applyFont="1" applyAlignment="1">
      <alignment horizontal="left" vertical="top" wrapText="1"/>
    </xf>
    <xf numFmtId="0" fontId="51" fillId="0" borderId="81" xfId="0" applyFont="1" applyBorder="1" applyAlignment="1">
      <alignment horizontal="left" vertical="top" wrapText="1"/>
    </xf>
    <xf numFmtId="0" fontId="51" fillId="0" borderId="79" xfId="0" applyFont="1" applyBorder="1" applyAlignment="1">
      <alignment horizontal="left" vertical="top" wrapText="1"/>
    </xf>
    <xf numFmtId="0" fontId="51" fillId="0" borderId="78" xfId="0" applyFont="1" applyBorder="1" applyAlignment="1">
      <alignment horizontal="left" vertical="top" wrapText="1"/>
    </xf>
    <xf numFmtId="0" fontId="51" fillId="13" borderId="81" xfId="0" applyFont="1" applyFill="1" applyBorder="1" applyAlignment="1">
      <alignment horizontal="left" vertical="top" wrapText="1"/>
    </xf>
    <xf numFmtId="0" fontId="51" fillId="13" borderId="78" xfId="0" applyFont="1" applyFill="1" applyBorder="1" applyAlignment="1">
      <alignment horizontal="left" vertical="top" wrapText="1"/>
    </xf>
    <xf numFmtId="0" fontId="51" fillId="12" borderId="81" xfId="0" applyFont="1" applyFill="1" applyBorder="1" applyAlignment="1">
      <alignment horizontal="left" vertical="top" wrapText="1"/>
    </xf>
    <xf numFmtId="0" fontId="51" fillId="12" borderId="78" xfId="0" applyFont="1" applyFill="1" applyBorder="1" applyAlignment="1">
      <alignment horizontal="left" vertical="top" wrapText="1"/>
    </xf>
    <xf numFmtId="0" fontId="51" fillId="0" borderId="82" xfId="0" applyFont="1" applyBorder="1" applyAlignment="1">
      <alignment horizontal="left" vertical="top" wrapText="1"/>
    </xf>
    <xf numFmtId="0" fontId="51" fillId="0" borderId="83" xfId="0" applyFont="1" applyBorder="1" applyAlignment="1">
      <alignment horizontal="left" vertical="top" wrapText="1"/>
    </xf>
    <xf numFmtId="0" fontId="49" fillId="0" borderId="71" xfId="0" applyFont="1" applyBorder="1" applyAlignment="1">
      <alignment horizontal="left" vertical="top" wrapText="1"/>
    </xf>
    <xf numFmtId="0" fontId="51" fillId="0" borderId="59" xfId="0" applyFont="1" applyBorder="1" applyAlignment="1">
      <alignment horizontal="left" vertical="top" wrapText="1"/>
    </xf>
    <xf numFmtId="0" fontId="51" fillId="0" borderId="60" xfId="0" applyFont="1" applyBorder="1" applyAlignment="1">
      <alignment horizontal="left" vertical="top" wrapText="1"/>
    </xf>
    <xf numFmtId="0" fontId="51" fillId="0" borderId="61" xfId="0" applyFont="1" applyBorder="1" applyAlignment="1">
      <alignment horizontal="left" vertical="top" wrapText="1"/>
    </xf>
    <xf numFmtId="0" fontId="50" fillId="0" borderId="74" xfId="0" applyFont="1" applyBorder="1" applyAlignment="1">
      <alignment horizontal="left" vertical="top" wrapText="1"/>
    </xf>
    <xf numFmtId="0" fontId="52" fillId="16" borderId="81" xfId="0" applyFont="1" applyFill="1" applyBorder="1" applyAlignment="1">
      <alignment horizontal="left" vertical="top" wrapText="1"/>
    </xf>
    <xf numFmtId="0" fontId="52" fillId="16" borderId="79" xfId="0" applyFont="1" applyFill="1" applyBorder="1" applyAlignment="1">
      <alignment horizontal="left" vertical="top" wrapText="1"/>
    </xf>
    <xf numFmtId="0" fontId="52" fillId="16" borderId="78" xfId="0" applyFont="1" applyFill="1" applyBorder="1" applyAlignment="1">
      <alignment horizontal="left" vertical="top" wrapText="1"/>
    </xf>
    <xf numFmtId="0" fontId="52" fillId="17" borderId="81" xfId="0" applyFont="1" applyFill="1" applyBorder="1" applyAlignment="1">
      <alignment horizontal="left" vertical="top" wrapText="1"/>
    </xf>
    <xf numFmtId="0" fontId="52" fillId="17" borderId="78" xfId="0" applyFont="1" applyFill="1" applyBorder="1" applyAlignment="1">
      <alignment horizontal="left" vertical="top" wrapText="1"/>
    </xf>
    <xf numFmtId="0" fontId="52" fillId="18" borderId="81" xfId="0" applyFont="1" applyFill="1" applyBorder="1" applyAlignment="1">
      <alignment horizontal="left" vertical="top" wrapText="1"/>
    </xf>
    <xf numFmtId="0" fontId="52" fillId="18" borderId="78" xfId="0" applyFont="1" applyFill="1" applyBorder="1" applyAlignment="1">
      <alignment horizontal="left" vertical="top" wrapText="1"/>
    </xf>
    <xf numFmtId="0" fontId="49" fillId="0" borderId="74" xfId="0" applyFont="1" applyBorder="1" applyAlignment="1">
      <alignment horizontal="left" vertical="top" wrapText="1"/>
    </xf>
    <xf numFmtId="0" fontId="51" fillId="13" borderId="59" xfId="0" applyFont="1" applyFill="1" applyBorder="1" applyAlignment="1">
      <alignment horizontal="left" vertical="top" wrapText="1"/>
    </xf>
    <xf numFmtId="0" fontId="51" fillId="13" borderId="60" xfId="0" applyFont="1" applyFill="1" applyBorder="1" applyAlignment="1">
      <alignment horizontal="left" vertical="top" wrapText="1"/>
    </xf>
    <xf numFmtId="0" fontId="51" fillId="13" borderId="61" xfId="0" applyFont="1" applyFill="1" applyBorder="1" applyAlignment="1">
      <alignment horizontal="left" vertical="top" wrapText="1"/>
    </xf>
    <xf numFmtId="0" fontId="51" fillId="12" borderId="59" xfId="0" applyFont="1" applyFill="1" applyBorder="1" applyAlignment="1">
      <alignment horizontal="left" vertical="top" wrapText="1"/>
    </xf>
    <xf numFmtId="0" fontId="51" fillId="12" borderId="60" xfId="0" applyFont="1" applyFill="1" applyBorder="1" applyAlignment="1">
      <alignment horizontal="left" vertical="top" wrapText="1"/>
    </xf>
    <xf numFmtId="0" fontId="51" fillId="12" borderId="61" xfId="0" applyFont="1" applyFill="1" applyBorder="1" applyAlignment="1">
      <alignment horizontal="left" vertical="top" wrapText="1"/>
    </xf>
    <xf numFmtId="0" fontId="50" fillId="12" borderId="59" xfId="0" applyFont="1" applyFill="1" applyBorder="1" applyAlignment="1">
      <alignment horizontal="left" vertical="top" wrapText="1"/>
    </xf>
    <xf numFmtId="0" fontId="50" fillId="12" borderId="61" xfId="0" applyFont="1" applyFill="1" applyBorder="1" applyAlignment="1">
      <alignment horizontal="left" vertical="top" wrapText="1"/>
    </xf>
    <xf numFmtId="0" fontId="50" fillId="0" borderId="80" xfId="0" applyFont="1" applyBorder="1" applyAlignment="1">
      <alignment horizontal="left" vertical="top" wrapText="1"/>
    </xf>
    <xf numFmtId="0" fontId="51" fillId="0" borderId="81" xfId="0" applyFont="1" applyBorder="1" applyAlignment="1">
      <alignment horizontal="center"/>
    </xf>
    <xf numFmtId="0" fontId="51" fillId="0" borderId="79" xfId="0" applyFont="1" applyBorder="1" applyAlignment="1">
      <alignment horizontal="center"/>
    </xf>
    <xf numFmtId="0" fontId="51" fillId="0" borderId="78" xfId="0" applyFont="1" applyBorder="1" applyAlignment="1">
      <alignment horizontal="center"/>
    </xf>
    <xf numFmtId="0" fontId="49" fillId="0" borderId="0" xfId="0" applyFont="1" applyAlignment="1">
      <alignment horizontal="left" vertical="top" wrapText="1"/>
    </xf>
    <xf numFmtId="0" fontId="50" fillId="12" borderId="60" xfId="0" applyFont="1" applyFill="1" applyBorder="1" applyAlignment="1">
      <alignment horizontal="left" vertical="top" wrapText="1"/>
    </xf>
    <xf numFmtId="0" fontId="51" fillId="12" borderId="72" xfId="0" applyFont="1" applyFill="1" applyBorder="1" applyAlignment="1">
      <alignment horizontal="left" vertical="top" wrapText="1"/>
    </xf>
    <xf numFmtId="0" fontId="51" fillId="12" borderId="73" xfId="0" applyFont="1" applyFill="1" applyBorder="1" applyAlignment="1">
      <alignment horizontal="left" vertical="top" wrapText="1"/>
    </xf>
    <xf numFmtId="0" fontId="51" fillId="13" borderId="75" xfId="0" applyFont="1" applyFill="1" applyBorder="1" applyAlignment="1">
      <alignment horizontal="left" vertical="top" wrapText="1"/>
    </xf>
    <xf numFmtId="0" fontId="51" fillId="13" borderId="73" xfId="0" applyFont="1" applyFill="1" applyBorder="1" applyAlignment="1">
      <alignment horizontal="left" vertical="top" wrapText="1"/>
    </xf>
    <xf numFmtId="0" fontId="52" fillId="17" borderId="79" xfId="0" applyFont="1" applyFill="1" applyBorder="1" applyAlignment="1">
      <alignment horizontal="left" vertical="top" wrapText="1"/>
    </xf>
    <xf numFmtId="0" fontId="52" fillId="18" borderId="79" xfId="0" applyFont="1" applyFill="1" applyBorder="1" applyAlignment="1">
      <alignment horizontal="left" vertical="top" wrapText="1"/>
    </xf>
    <xf numFmtId="0" fontId="40" fillId="0" borderId="71" xfId="0" applyFont="1" applyBorder="1" applyAlignment="1">
      <alignment wrapText="1"/>
    </xf>
    <xf numFmtId="0" fontId="40" fillId="0" borderId="77" xfId="0" applyFont="1" applyBorder="1" applyAlignment="1">
      <alignment wrapText="1"/>
    </xf>
    <xf numFmtId="0" fontId="40" fillId="12" borderId="71" xfId="0" applyFont="1" applyFill="1" applyBorder="1" applyAlignment="1">
      <alignment horizontal="left" vertical="top" wrapText="1"/>
    </xf>
    <xf numFmtId="0" fontId="40" fillId="12" borderId="77" xfId="0" applyFont="1" applyFill="1" applyBorder="1" applyAlignment="1">
      <alignment horizontal="left" vertical="top" wrapText="1"/>
    </xf>
    <xf numFmtId="0" fontId="40" fillId="12" borderId="71" xfId="0" applyFont="1" applyFill="1" applyBorder="1" applyAlignment="1">
      <alignment wrapText="1"/>
    </xf>
    <xf numFmtId="0" fontId="40" fillId="12" borderId="77" xfId="0" applyFont="1" applyFill="1" applyBorder="1" applyAlignment="1">
      <alignment wrapText="1"/>
    </xf>
    <xf numFmtId="0" fontId="40" fillId="13" borderId="71" xfId="0" applyFont="1" applyFill="1" applyBorder="1" applyAlignment="1">
      <alignment wrapText="1"/>
    </xf>
    <xf numFmtId="0" fontId="40" fillId="13" borderId="77" xfId="0" applyFont="1" applyFill="1" applyBorder="1" applyAlignment="1">
      <alignment wrapText="1"/>
    </xf>
    <xf numFmtId="0" fontId="57" fillId="0" borderId="71" xfId="0" applyFont="1" applyBorder="1" applyAlignment="1">
      <alignment wrapText="1"/>
    </xf>
    <xf numFmtId="0" fontId="44" fillId="0" borderId="80" xfId="0" applyFont="1" applyBorder="1" applyAlignment="1">
      <alignment wrapText="1"/>
    </xf>
    <xf numFmtId="0" fontId="45" fillId="16" borderId="79" xfId="0" applyFont="1" applyFill="1" applyBorder="1" applyAlignment="1">
      <alignment wrapText="1"/>
    </xf>
    <xf numFmtId="0" fontId="45" fillId="16" borderId="78" xfId="0" applyFont="1" applyFill="1" applyBorder="1" applyAlignment="1">
      <alignment wrapText="1"/>
    </xf>
    <xf numFmtId="0" fontId="45" fillId="17" borderId="79" xfId="0" applyFont="1" applyFill="1" applyBorder="1" applyAlignment="1">
      <alignment wrapText="1"/>
    </xf>
    <xf numFmtId="0" fontId="45" fillId="17" borderId="78" xfId="0" applyFont="1" applyFill="1" applyBorder="1" applyAlignment="1">
      <alignment wrapText="1"/>
    </xf>
    <xf numFmtId="0" fontId="45" fillId="18" borderId="79" xfId="0" applyFont="1" applyFill="1" applyBorder="1" applyAlignment="1">
      <alignment wrapText="1"/>
    </xf>
    <xf numFmtId="0" fontId="45" fillId="18" borderId="78" xfId="0" applyFont="1" applyFill="1" applyBorder="1" applyAlignment="1">
      <alignment wrapText="1"/>
    </xf>
    <xf numFmtId="0" fontId="41" fillId="0" borderId="74" xfId="0" applyFont="1" applyBorder="1" applyAlignment="1">
      <alignment wrapText="1"/>
    </xf>
    <xf numFmtId="0" fontId="41" fillId="0" borderId="71" xfId="0" applyFont="1" applyBorder="1" applyAlignment="1">
      <alignment wrapText="1"/>
    </xf>
    <xf numFmtId="0" fontId="40" fillId="13" borderId="59" xfId="0" applyFont="1" applyFill="1" applyBorder="1" applyAlignment="1">
      <alignment wrapText="1"/>
    </xf>
    <xf numFmtId="0" fontId="40" fillId="13" borderId="60" xfId="0" applyFont="1" applyFill="1" applyBorder="1" applyAlignment="1">
      <alignment wrapText="1"/>
    </xf>
    <xf numFmtId="0" fontId="40" fillId="13" borderId="61" xfId="0" applyFont="1" applyFill="1" applyBorder="1" applyAlignment="1">
      <alignment wrapText="1"/>
    </xf>
    <xf numFmtId="0" fontId="40" fillId="13" borderId="75" xfId="0" applyFont="1" applyFill="1" applyBorder="1" applyAlignment="1">
      <alignment wrapText="1"/>
    </xf>
    <xf numFmtId="0" fontId="40" fillId="13" borderId="73" xfId="0" applyFont="1" applyFill="1" applyBorder="1" applyAlignment="1">
      <alignment wrapText="1"/>
    </xf>
    <xf numFmtId="0" fontId="41" fillId="0" borderId="0" xfId="0" applyFont="1" applyAlignment="1">
      <alignment wrapText="1"/>
    </xf>
    <xf numFmtId="0" fontId="40" fillId="12" borderId="59" xfId="0" applyFont="1" applyFill="1" applyBorder="1" applyAlignment="1">
      <alignment wrapText="1"/>
    </xf>
    <xf numFmtId="0" fontId="40" fillId="12" borderId="60" xfId="0" applyFont="1" applyFill="1" applyBorder="1" applyAlignment="1">
      <alignment wrapText="1"/>
    </xf>
    <xf numFmtId="0" fontId="44" fillId="12" borderId="60" xfId="0" applyFont="1" applyFill="1" applyBorder="1" applyAlignment="1">
      <alignment wrapText="1"/>
    </xf>
    <xf numFmtId="0" fontId="40" fillId="12" borderId="72" xfId="0" applyFont="1" applyFill="1" applyBorder="1" applyAlignment="1">
      <alignment wrapText="1"/>
    </xf>
    <xf numFmtId="0" fontId="40" fillId="12" borderId="73" xfId="0" applyFont="1" applyFill="1" applyBorder="1" applyAlignment="1">
      <alignment wrapText="1"/>
    </xf>
    <xf numFmtId="0" fontId="40" fillId="12" borderId="61" xfId="0" applyFont="1" applyFill="1" applyBorder="1" applyAlignment="1">
      <alignment wrapText="1"/>
    </xf>
    <xf numFmtId="0" fontId="59" fillId="0" borderId="71" xfId="0" applyFont="1" applyBorder="1" applyAlignment="1">
      <alignment wrapText="1"/>
    </xf>
    <xf numFmtId="0" fontId="59" fillId="0" borderId="77" xfId="0" applyFont="1" applyBorder="1" applyAlignment="1">
      <alignment wrapText="1"/>
    </xf>
    <xf numFmtId="0" fontId="51" fillId="0" borderId="71" xfId="0" applyFont="1" applyBorder="1" applyAlignment="1">
      <alignment vertical="top" wrapText="1"/>
    </xf>
    <xf numFmtId="0" fontId="51" fillId="0" borderId="77" xfId="0" applyFont="1" applyBorder="1" applyAlignment="1">
      <alignment vertical="top" wrapText="1"/>
    </xf>
    <xf numFmtId="0" fontId="51" fillId="13" borderId="81" xfId="0" applyFont="1" applyFill="1" applyBorder="1" applyAlignment="1">
      <alignment horizontal="center" wrapText="1"/>
    </xf>
    <xf numFmtId="0" fontId="51" fillId="13" borderId="78" xfId="0" applyFont="1" applyFill="1" applyBorder="1" applyAlignment="1">
      <alignment horizontal="center" wrapText="1"/>
    </xf>
    <xf numFmtId="0" fontId="51" fillId="0" borderId="62" xfId="0" applyFont="1" applyBorder="1" applyAlignment="1">
      <alignment horizontal="left" vertical="top" wrapText="1"/>
    </xf>
    <xf numFmtId="0" fontId="51" fillId="13" borderId="62" xfId="0" applyFont="1" applyFill="1" applyBorder="1" applyAlignment="1">
      <alignment horizontal="left" vertical="top" wrapText="1"/>
    </xf>
    <xf numFmtId="0" fontId="51" fillId="12" borderId="62" xfId="0" applyFont="1" applyFill="1" applyBorder="1" applyAlignment="1">
      <alignment horizontal="left" vertical="top" wrapText="1"/>
    </xf>
    <xf numFmtId="0" fontId="54" fillId="0" borderId="62" xfId="0" applyFont="1" applyBorder="1" applyAlignment="1">
      <alignment horizontal="left" vertical="top" wrapText="1"/>
    </xf>
    <xf numFmtId="0" fontId="49" fillId="0" borderId="0" xfId="0" applyFont="1" applyAlignment="1">
      <alignment wrapText="1"/>
    </xf>
    <xf numFmtId="0" fontId="49" fillId="0" borderId="71" xfId="0" applyFont="1" applyBorder="1" applyAlignment="1">
      <alignment wrapText="1"/>
    </xf>
    <xf numFmtId="0" fontId="51" fillId="12" borderId="59" xfId="0" applyFont="1" applyFill="1" applyBorder="1" applyAlignment="1">
      <alignment wrapText="1"/>
    </xf>
    <xf numFmtId="0" fontId="51" fillId="12" borderId="60" xfId="0" applyFont="1" applyFill="1" applyBorder="1" applyAlignment="1">
      <alignment wrapText="1"/>
    </xf>
    <xf numFmtId="0" fontId="51" fillId="12" borderId="61" xfId="0" applyFont="1" applyFill="1" applyBorder="1" applyAlignment="1">
      <alignment wrapText="1"/>
    </xf>
    <xf numFmtId="0" fontId="50" fillId="12" borderId="60" xfId="0" applyFont="1" applyFill="1" applyBorder="1" applyAlignment="1">
      <alignment wrapText="1"/>
    </xf>
    <xf numFmtId="0" fontId="51" fillId="12" borderId="72" xfId="0" applyFont="1" applyFill="1" applyBorder="1" applyAlignment="1">
      <alignment wrapText="1"/>
    </xf>
    <xf numFmtId="0" fontId="51" fillId="12" borderId="73" xfId="0" applyFont="1" applyFill="1" applyBorder="1" applyAlignment="1">
      <alignment wrapText="1"/>
    </xf>
    <xf numFmtId="0" fontId="49" fillId="0" borderId="74" xfId="0" applyFont="1" applyBorder="1" applyAlignment="1">
      <alignment wrapText="1"/>
    </xf>
    <xf numFmtId="0" fontId="51" fillId="13" borderId="59" xfId="0" applyFont="1" applyFill="1" applyBorder="1" applyAlignment="1">
      <alignment wrapText="1"/>
    </xf>
    <xf numFmtId="0" fontId="51" fillId="13" borderId="60" xfId="0" applyFont="1" applyFill="1" applyBorder="1" applyAlignment="1">
      <alignment wrapText="1"/>
    </xf>
    <xf numFmtId="0" fontId="51" fillId="13" borderId="61" xfId="0" applyFont="1" applyFill="1" applyBorder="1" applyAlignment="1">
      <alignment wrapText="1"/>
    </xf>
    <xf numFmtId="0" fontId="51" fillId="13" borderId="75" xfId="0" applyFont="1" applyFill="1" applyBorder="1" applyAlignment="1">
      <alignment wrapText="1"/>
    </xf>
    <xf numFmtId="0" fontId="51" fillId="13" borderId="73" xfId="0" applyFont="1" applyFill="1" applyBorder="1" applyAlignment="1">
      <alignment wrapText="1"/>
    </xf>
    <xf numFmtId="0" fontId="51" fillId="0" borderId="71" xfId="0" applyFont="1" applyBorder="1" applyAlignment="1">
      <alignment wrapText="1"/>
    </xf>
    <xf numFmtId="0" fontId="51" fillId="0" borderId="77" xfId="0" applyFont="1" applyBorder="1" applyAlignment="1">
      <alignment wrapText="1"/>
    </xf>
    <xf numFmtId="0" fontId="51" fillId="13" borderId="71" xfId="0" applyFont="1" applyFill="1" applyBorder="1" applyAlignment="1">
      <alignment wrapText="1"/>
    </xf>
    <xf numFmtId="0" fontId="51" fillId="13" borderId="77" xfId="0" applyFont="1" applyFill="1" applyBorder="1" applyAlignment="1">
      <alignment wrapText="1"/>
    </xf>
    <xf numFmtId="0" fontId="51" fillId="12" borderId="71" xfId="0" applyFont="1" applyFill="1" applyBorder="1" applyAlignment="1">
      <alignment wrapText="1"/>
    </xf>
    <xf numFmtId="0" fontId="51" fillId="12" borderId="77" xfId="0" applyFont="1" applyFill="1" applyBorder="1" applyAlignment="1">
      <alignment wrapText="1"/>
    </xf>
    <xf numFmtId="0" fontId="50" fillId="0" borderId="80" xfId="0" applyFont="1" applyBorder="1" applyAlignment="1">
      <alignment wrapText="1"/>
    </xf>
    <xf numFmtId="0" fontId="51" fillId="0" borderId="59" xfId="0" applyFont="1" applyBorder="1" applyAlignment="1">
      <alignment wrapText="1"/>
    </xf>
    <xf numFmtId="0" fontId="51" fillId="0" borderId="60" xfId="0" applyFont="1" applyBorder="1" applyAlignment="1">
      <alignment wrapText="1"/>
    </xf>
    <xf numFmtId="0" fontId="51" fillId="0" borderId="61" xfId="0" applyFont="1" applyBorder="1" applyAlignment="1">
      <alignment wrapText="1"/>
    </xf>
    <xf numFmtId="0" fontId="50" fillId="0" borderId="71" xfId="0" applyFont="1" applyBorder="1" applyAlignment="1">
      <alignment wrapText="1"/>
    </xf>
    <xf numFmtId="0" fontId="52" fillId="16" borderId="79" xfId="0" applyFont="1" applyFill="1" applyBorder="1" applyAlignment="1">
      <alignment wrapText="1"/>
    </xf>
    <xf numFmtId="0" fontId="52" fillId="16" borderId="78" xfId="0" applyFont="1" applyFill="1" applyBorder="1" applyAlignment="1">
      <alignment wrapText="1"/>
    </xf>
    <xf numFmtId="0" fontId="52" fillId="17" borderId="79" xfId="0" applyFont="1" applyFill="1" applyBorder="1" applyAlignment="1">
      <alignment wrapText="1"/>
    </xf>
    <xf numFmtId="0" fontId="52" fillId="17" borderId="78" xfId="0" applyFont="1" applyFill="1" applyBorder="1" applyAlignment="1">
      <alignment wrapText="1"/>
    </xf>
    <xf numFmtId="0" fontId="52" fillId="18" borderId="79" xfId="0" applyFont="1" applyFill="1" applyBorder="1" applyAlignment="1">
      <alignment wrapText="1"/>
    </xf>
    <xf numFmtId="0" fontId="52" fillId="18" borderId="78" xfId="0" applyFont="1" applyFill="1" applyBorder="1" applyAlignment="1">
      <alignment wrapText="1"/>
    </xf>
    <xf numFmtId="0" fontId="53" fillId="0" borderId="71" xfId="0" applyFont="1" applyBorder="1" applyAlignment="1">
      <alignment wrapText="1"/>
    </xf>
    <xf numFmtId="0" fontId="53" fillId="0" borderId="77" xfId="0" applyFont="1" applyBorder="1" applyAlignment="1">
      <alignment wrapText="1"/>
    </xf>
    <xf numFmtId="0" fontId="53" fillId="13" borderId="71" xfId="0" applyFont="1" applyFill="1" applyBorder="1" applyAlignment="1">
      <alignment wrapText="1"/>
    </xf>
    <xf numFmtId="0" fontId="53" fillId="13" borderId="77" xfId="0" applyFont="1" applyFill="1" applyBorder="1" applyAlignment="1">
      <alignment wrapText="1"/>
    </xf>
    <xf numFmtId="0" fontId="53" fillId="12" borderId="71" xfId="0" applyFont="1" applyFill="1" applyBorder="1" applyAlignment="1">
      <alignment wrapText="1"/>
    </xf>
    <xf numFmtId="0" fontId="53" fillId="12" borderId="77" xfId="0" applyFont="1" applyFill="1" applyBorder="1" applyAlignment="1">
      <alignment wrapText="1"/>
    </xf>
    <xf numFmtId="0" fontId="62" fillId="0" borderId="63" xfId="0" applyFont="1" applyBorder="1" applyAlignment="1">
      <alignment horizontal="left" vertical="center" wrapText="1"/>
    </xf>
    <xf numFmtId="0" fontId="62" fillId="0" borderId="87" xfId="0" applyFont="1" applyBorder="1" applyAlignment="1">
      <alignment horizontal="left" vertical="center" wrapText="1"/>
    </xf>
    <xf numFmtId="0" fontId="62" fillId="0" borderId="64" xfId="0" applyFont="1" applyBorder="1" applyAlignment="1">
      <alignment horizontal="left" vertical="center" wrapText="1"/>
    </xf>
    <xf numFmtId="0" fontId="62" fillId="13" borderId="62" xfId="0" applyFont="1" applyFill="1" applyBorder="1" applyAlignment="1">
      <alignment horizontal="left" vertical="center" wrapText="1"/>
    </xf>
    <xf numFmtId="0" fontId="63" fillId="12" borderId="62" xfId="0" applyFont="1" applyFill="1" applyBorder="1" applyAlignment="1">
      <alignment horizontal="left" vertical="center" wrapText="1"/>
    </xf>
    <xf numFmtId="0" fontId="62" fillId="0" borderId="62" xfId="0" applyFont="1" applyBorder="1" applyAlignment="1">
      <alignment horizontal="left" vertical="center" wrapText="1"/>
    </xf>
    <xf numFmtId="0" fontId="62" fillId="0" borderId="71" xfId="0" applyFont="1" applyBorder="1" applyAlignment="1">
      <alignment vertical="center" wrapText="1"/>
    </xf>
    <xf numFmtId="0" fontId="62" fillId="0" borderId="77" xfId="0" applyFont="1" applyBorder="1" applyAlignment="1">
      <alignment vertical="center" wrapText="1"/>
    </xf>
    <xf numFmtId="0" fontId="51" fillId="0" borderId="81" xfId="0" applyFont="1" applyBorder="1" applyAlignment="1">
      <alignment wrapText="1"/>
    </xf>
    <xf numFmtId="0" fontId="51" fillId="0" borderId="79" xfId="0" applyFont="1" applyBorder="1" applyAlignment="1">
      <alignment wrapText="1"/>
    </xf>
    <xf numFmtId="0" fontId="51" fillId="0" borderId="78" xfId="0" applyFont="1" applyBorder="1" applyAlignment="1">
      <alignment wrapText="1"/>
    </xf>
    <xf numFmtId="0" fontId="43" fillId="12" borderId="62" xfId="0" applyFont="1" applyFill="1" applyBorder="1" applyAlignment="1"/>
    <xf numFmtId="0" fontId="41" fillId="12" borderId="62" xfId="0" applyFont="1" applyFill="1" applyBorder="1" applyAlignment="1"/>
    <xf numFmtId="0" fontId="41" fillId="0" borderId="62" xfId="0" applyFont="1" applyBorder="1" applyAlignment="1"/>
    <xf numFmtId="0" fontId="40" fillId="13" borderId="62" xfId="0" applyFont="1" applyFill="1" applyBorder="1" applyAlignment="1"/>
    <xf numFmtId="0" fontId="45" fillId="16" borderId="62" xfId="0" applyFont="1" applyFill="1" applyBorder="1" applyAlignment="1"/>
    <xf numFmtId="0" fontId="45" fillId="17" borderId="63" xfId="0" applyFont="1" applyFill="1" applyBorder="1" applyAlignment="1"/>
    <xf numFmtId="0" fontId="45" fillId="17" borderId="64" xfId="0" applyFont="1" applyFill="1" applyBorder="1" applyAlignment="1"/>
    <xf numFmtId="0" fontId="45" fillId="18" borderId="62" xfId="0" applyFont="1" applyFill="1" applyBorder="1" applyAlignment="1"/>
    <xf numFmtId="0" fontId="49" fillId="0" borderId="0" xfId="0" applyFont="1" applyAlignment="1"/>
    <xf numFmtId="0" fontId="49" fillId="0" borderId="71" xfId="0" applyFont="1" applyBorder="1" applyAlignment="1"/>
    <xf numFmtId="0" fontId="51" fillId="12" borderId="59" xfId="0" applyFont="1" applyFill="1" applyBorder="1" applyAlignment="1"/>
    <xf numFmtId="0" fontId="51" fillId="12" borderId="60" xfId="0" applyFont="1" applyFill="1" applyBorder="1" applyAlignment="1"/>
    <xf numFmtId="0" fontId="51" fillId="12" borderId="61" xfId="0" applyFont="1" applyFill="1" applyBorder="1" applyAlignment="1"/>
    <xf numFmtId="0" fontId="50" fillId="12" borderId="60" xfId="0" applyFont="1" applyFill="1" applyBorder="1" applyAlignment="1"/>
    <xf numFmtId="0" fontId="51" fillId="12" borderId="72" xfId="0" applyFont="1" applyFill="1" applyBorder="1" applyAlignment="1"/>
    <xf numFmtId="0" fontId="51" fillId="12" borderId="73" xfId="0" applyFont="1" applyFill="1" applyBorder="1" applyAlignment="1"/>
    <xf numFmtId="0" fontId="50" fillId="0" borderId="71" xfId="0" applyFont="1" applyBorder="1" applyAlignment="1"/>
    <xf numFmtId="0" fontId="52" fillId="16" borderId="79" xfId="0" applyFont="1" applyFill="1" applyBorder="1" applyAlignment="1"/>
    <xf numFmtId="0" fontId="52" fillId="16" borderId="78" xfId="0" applyFont="1" applyFill="1" applyBorder="1" applyAlignment="1"/>
    <xf numFmtId="0" fontId="52" fillId="17" borderId="79" xfId="0" applyFont="1" applyFill="1" applyBorder="1" applyAlignment="1"/>
    <xf numFmtId="0" fontId="52" fillId="17" borderId="78" xfId="0" applyFont="1" applyFill="1" applyBorder="1" applyAlignment="1"/>
    <xf numFmtId="0" fontId="52" fillId="18" borderId="79" xfId="0" applyFont="1" applyFill="1" applyBorder="1" applyAlignment="1"/>
    <xf numFmtId="0" fontId="52" fillId="18" borderId="78" xfId="0" applyFont="1" applyFill="1" applyBorder="1" applyAlignment="1"/>
    <xf numFmtId="0" fontId="51" fillId="0" borderId="71" xfId="0" applyFont="1" applyBorder="1" applyAlignment="1"/>
    <xf numFmtId="0" fontId="51" fillId="0" borderId="77" xfId="0" applyFont="1" applyBorder="1" applyAlignment="1"/>
    <xf numFmtId="0" fontId="51" fillId="13" borderId="71" xfId="0" applyFont="1" applyFill="1" applyBorder="1" applyAlignment="1"/>
    <xf numFmtId="0" fontId="51" fillId="13" borderId="77" xfId="0" applyFont="1" applyFill="1" applyBorder="1" applyAlignment="1"/>
    <xf numFmtId="0" fontId="51" fillId="12" borderId="71" xfId="0" applyFont="1" applyFill="1" applyBorder="1" applyAlignment="1"/>
    <xf numFmtId="0" fontId="51" fillId="12" borderId="77" xfId="0" applyFont="1" applyFill="1" applyBorder="1" applyAlignment="1"/>
    <xf numFmtId="0" fontId="49" fillId="0" borderId="74" xfId="0" applyFont="1" applyBorder="1" applyAlignment="1"/>
    <xf numFmtId="0" fontId="51" fillId="13" borderId="59" xfId="0" applyFont="1" applyFill="1" applyBorder="1" applyAlignment="1"/>
    <xf numFmtId="0" fontId="51" fillId="13" borderId="60" xfId="0" applyFont="1" applyFill="1" applyBorder="1" applyAlignment="1"/>
    <xf numFmtId="0" fontId="51" fillId="13" borderId="61" xfId="0" applyFont="1" applyFill="1" applyBorder="1" applyAlignment="1"/>
    <xf numFmtId="0" fontId="51" fillId="13" borderId="75" xfId="0" applyFont="1" applyFill="1" applyBorder="1" applyAlignment="1"/>
    <xf numFmtId="0" fontId="51" fillId="13" borderId="73" xfId="0" applyFont="1" applyFill="1" applyBorder="1" applyAlignment="1"/>
    <xf numFmtId="0" fontId="51" fillId="0" borderId="59" xfId="0" applyFont="1" applyBorder="1" applyAlignment="1"/>
    <xf numFmtId="0" fontId="51" fillId="0" borderId="60" xfId="0" applyFont="1" applyBorder="1" applyAlignment="1"/>
    <xf numFmtId="0" fontId="51" fillId="0" borderId="61" xfId="0" applyFont="1" applyBorder="1" applyAlignment="1"/>
    <xf numFmtId="0" fontId="60" fillId="12" borderId="60" xfId="0" applyFont="1" applyFill="1" applyBorder="1" applyAlignment="1"/>
    <xf numFmtId="0" fontId="52" fillId="16" borderId="86" xfId="0" applyFont="1" applyFill="1" applyBorder="1" applyAlignment="1"/>
    <xf numFmtId="0" fontId="52" fillId="16" borderId="83" xfId="0" applyFont="1" applyFill="1" applyBorder="1" applyAlignment="1"/>
    <xf numFmtId="0" fontId="52" fillId="17" borderId="86" xfId="0" applyFont="1" applyFill="1" applyBorder="1" applyAlignment="1"/>
    <xf numFmtId="0" fontId="52" fillId="17" borderId="83" xfId="0" applyFont="1" applyFill="1" applyBorder="1" applyAlignment="1"/>
    <xf numFmtId="0" fontId="52" fillId="18" borderId="86" xfId="0" applyFont="1" applyFill="1" applyBorder="1" applyAlignment="1"/>
    <xf numFmtId="0" fontId="52" fillId="18" borderId="83" xfId="0" applyFont="1" applyFill="1" applyBorder="1" applyAlignment="1"/>
    <xf numFmtId="0" fontId="50" fillId="0" borderId="80" xfId="0" applyFont="1" applyBorder="1" applyAlignment="1"/>
    <xf numFmtId="0" fontId="53" fillId="0" borderId="71" xfId="0" applyFont="1" applyBorder="1" applyAlignment="1"/>
    <xf numFmtId="0" fontId="53" fillId="0" borderId="77" xfId="0" applyFont="1" applyBorder="1" applyAlignment="1"/>
    <xf numFmtId="0" fontId="53" fillId="13" borderId="71" xfId="0" applyFont="1" applyFill="1" applyBorder="1" applyAlignment="1"/>
    <xf numFmtId="0" fontId="53" fillId="13" borderId="77" xfId="0" applyFont="1" applyFill="1" applyBorder="1" applyAlignment="1"/>
    <xf numFmtId="0" fontId="53" fillId="12" borderId="71" xfId="0" applyFont="1" applyFill="1" applyBorder="1" applyAlignment="1"/>
    <xf numFmtId="0" fontId="53" fillId="12" borderId="77" xfId="0" applyFont="1" applyFill="1" applyBorder="1" applyAlignment="1"/>
  </cellXfs>
  <cellStyles count="22">
    <cellStyle name="Currency 2" xfId="20" xr:uid="{3FAC71B6-7617-4B74-A2AC-F0BBEDC41F6E}"/>
    <cellStyle name="First Row Stripe" xfId="7" xr:uid="{00000000-0005-0000-0000-000000000000}"/>
    <cellStyle name="Hyperlink" xfId="21" builtinId="8"/>
    <cellStyle name="Normal" xfId="0" builtinId="0" customBuiltin="1"/>
    <cellStyle name="Normal 2" xfId="13" xr:uid="{00000000-0005-0000-0000-000002000000}"/>
    <cellStyle name="Normal 3" xfId="18" xr:uid="{08642D1D-3E1A-4D11-A45C-544449FCBBC2}"/>
    <cellStyle name="Percent 2" xfId="19" xr:uid="{9CB8F453-3B81-4DA5-B5F5-57ABA338BD0E}"/>
    <cellStyle name="Second Row Stripe" xfId="8" xr:uid="{00000000-0005-0000-0000-000003000000}"/>
    <cellStyle name="Sub Title" xfId="2" xr:uid="{00000000-0005-0000-0000-000004000000}"/>
    <cellStyle name="Table - Header 2" xfId="9" xr:uid="{00000000-0005-0000-0000-000005000000}"/>
    <cellStyle name="Table - Total" xfId="6" xr:uid="{00000000-0005-0000-0000-000006000000}"/>
    <cellStyle name="Table Header" xfId="5" xr:uid="{00000000-0005-0000-0000-000007000000}"/>
    <cellStyle name="Table Header 2" xfId="12" xr:uid="{00000000-0005-0000-0000-000008000000}"/>
    <cellStyle name="Title Cell" xfId="1" xr:uid="{00000000-0005-0000-0000-000009000000}"/>
    <cellStyle name="Total - Heading" xfId="3" xr:uid="{00000000-0005-0000-0000-00000A000000}"/>
    <cellStyle name="Total - Heading 2" xfId="11" xr:uid="{00000000-0005-0000-0000-00000B000000}"/>
    <cellStyle name="Total - Heading 3" xfId="15" xr:uid="{00000000-0005-0000-0000-00000C000000}"/>
    <cellStyle name="Total - Heading Titles" xfId="4" xr:uid="{00000000-0005-0000-0000-00000D000000}"/>
    <cellStyle name="Total - Heading Titles 2" xfId="10" xr:uid="{00000000-0005-0000-0000-00000E000000}"/>
    <cellStyle name="Total - Heading Titles 3" xfId="14" xr:uid="{00000000-0005-0000-0000-00000F000000}"/>
    <cellStyle name="Total - Heading Titles 3 2" xfId="16" xr:uid="{00000000-0005-0000-0000-000010000000}"/>
    <cellStyle name="Total - Heading Titles 4" xfId="17" xr:uid="{00000000-0005-0000-0000-000011000000}"/>
  </cellStyles>
  <dxfs count="121">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5" formatCode="&quot;$&quot;#,##0.00"/>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5" formatCode="&quot;$&quot;#,##0.00"/>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5" formatCode="&quot;$&quot;#,##0.00"/>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5" formatCode="&quot;$&quot;#,##0.00"/>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5" formatCode="&quot;$&quot;#,##0.00"/>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5" formatCode="&quot;$&quot;#,##0.00"/>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strike val="0"/>
        <outline val="0"/>
        <shadow val="0"/>
        <u val="none"/>
        <vertAlign val="baseline"/>
        <sz val="11"/>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strike val="0"/>
        <outline val="0"/>
        <shadow val="0"/>
        <u val="none"/>
        <vertAlign val="baseline"/>
        <sz val="11"/>
      </font>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5" formatCode="&quot;$&quot;#,##0.00"/>
      <alignment horizontal="right" vertical="center" textRotation="0" wrapText="0" indent="0" justifyLastLine="0" shrinkToFit="0" readingOrder="0"/>
    </dxf>
    <dxf>
      <font>
        <strike val="0"/>
        <outline val="0"/>
        <shadow val="0"/>
        <u val="none"/>
        <vertAlign val="baseline"/>
        <sz val="11"/>
      </font>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5" formatCode="&quot;$&quot;#,##0.00"/>
      <alignment horizontal="right" vertical="center" textRotation="0" wrapText="0" indent="0" justifyLastLine="0" shrinkToFit="0" readingOrder="0"/>
    </dxf>
    <dxf>
      <font>
        <strike val="0"/>
        <outline val="0"/>
        <shadow val="0"/>
        <u val="none"/>
        <vertAlign val="baseline"/>
        <sz val="11"/>
      </font>
      <alignment vertical="center" textRotation="0" wrapText="0" justifyLastLine="0" shrinkToFit="0" readingOrder="0"/>
    </dxf>
    <dxf>
      <font>
        <b val="0"/>
        <i val="0"/>
        <strike val="0"/>
        <condense val="0"/>
        <extend val="0"/>
        <outline val="0"/>
        <shadow val="0"/>
        <u val="none"/>
        <vertAlign val="baseline"/>
        <sz val="11"/>
        <color auto="1"/>
        <name val="Calibri"/>
        <family val="2"/>
        <scheme val="minor"/>
      </font>
      <alignment horizontal="general" vertical="center" textRotation="0" wrapText="0" indent="0" justifyLastLine="0" shrinkToFit="0" readingOrder="0"/>
    </dxf>
    <dxf>
      <font>
        <strike val="0"/>
        <outline val="0"/>
        <shadow val="0"/>
        <u val="none"/>
        <vertAlign val="baseline"/>
        <sz val="11"/>
      </font>
      <alignment vertical="center" textRotation="0" wrapText="0" justifyLastLine="0" shrinkToFit="0" readingOrder="0"/>
    </dxf>
    <dxf>
      <font>
        <b val="0"/>
        <i val="0"/>
        <strike val="0"/>
        <condense val="0"/>
        <extend val="0"/>
        <outline val="0"/>
        <shadow val="0"/>
        <u val="none"/>
        <vertAlign val="baseline"/>
        <sz val="11"/>
        <color auto="1"/>
        <name val="Calibri"/>
        <family val="2"/>
        <scheme val="minor"/>
      </font>
      <alignment horizontal="general" vertical="center" textRotation="0" wrapText="0" indent="0" justifyLastLine="0" shrinkToFit="0" readingOrder="0"/>
    </dxf>
    <dxf>
      <font>
        <strike val="0"/>
        <outline val="0"/>
        <shadow val="0"/>
        <u val="none"/>
        <vertAlign val="baseline"/>
        <sz val="11"/>
      </font>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strike val="0"/>
        <outline val="0"/>
        <shadow val="0"/>
        <u val="none"/>
        <vertAlign val="baseline"/>
        <sz val="11"/>
      </font>
      <alignment horizontal="righ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right" vertical="center" textRotation="0" wrapText="0" indent="0" justifyLastLine="0" shrinkToFit="0" readingOrder="0"/>
    </dxf>
    <dxf>
      <font>
        <strike val="0"/>
        <outline val="0"/>
        <shadow val="0"/>
        <u val="none"/>
        <vertAlign val="baseline"/>
        <sz val="11"/>
        <family val="2"/>
      </font>
      <alignment vertical="center" textRotation="0" wrapText="0" justifyLastLine="0" shrinkToFit="0" readingOrder="0"/>
    </dxf>
    <dxf>
      <font>
        <b val="0"/>
        <i val="0"/>
        <strike val="0"/>
        <condense val="0"/>
        <extend val="0"/>
        <outline val="0"/>
        <shadow val="0"/>
        <u val="none"/>
        <vertAlign val="baseline"/>
        <sz val="11"/>
        <color auto="1"/>
        <name val="Calibri"/>
        <family val="2"/>
        <scheme val="minor"/>
      </font>
      <alignment vertical="center" textRotation="0" wrapText="0"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b val="0"/>
        <i val="0"/>
        <strike val="0"/>
        <condense val="0"/>
        <extend val="0"/>
        <outline val="0"/>
        <shadow val="0"/>
        <u val="none"/>
        <vertAlign val="baseline"/>
        <sz val="11"/>
        <color auto="1"/>
        <name val="Calibri"/>
        <family val="2"/>
        <scheme val="minor"/>
      </font>
      <numFmt numFmtId="165" formatCode="&quot;$&quot;#,##0.00"/>
      <fill>
        <patternFill patternType="none">
          <fgColor indexed="64"/>
          <bgColor indexed="65"/>
        </patternFill>
      </fill>
      <alignment horizontal="right" vertical="center" textRotation="0" wrapText="0" indent="1" justifyLastLine="0" shrinkToFit="0" readingOrder="0"/>
      <border diagonalUp="0" diagonalDown="0" outline="0">
        <left/>
        <right/>
        <top/>
        <bottom/>
      </border>
    </dxf>
    <dxf>
      <font>
        <strike val="0"/>
        <outline val="0"/>
        <shadow val="0"/>
        <u val="none"/>
        <vertAlign val="baseline"/>
        <sz val="11"/>
        <name val="Calibri"/>
        <family val="2"/>
        <scheme val="minor"/>
      </font>
      <alignment horizontal="right" vertical="center" textRotation="0" wrapText="0" indent="1" justifyLastLine="0" shrinkToFit="0" readingOrder="0"/>
    </dxf>
    <dxf>
      <font>
        <b val="0"/>
        <i val="0"/>
        <strike val="0"/>
        <condense val="0"/>
        <extend val="0"/>
        <outline val="0"/>
        <shadow val="0"/>
        <u val="none"/>
        <vertAlign val="baseline"/>
        <sz val="11"/>
        <color auto="1"/>
        <name val="Calibri"/>
        <family val="2"/>
        <scheme val="minor"/>
      </font>
      <numFmt numFmtId="165" formatCode="&quot;$&quot;#,##0.00"/>
      <fill>
        <patternFill patternType="none">
          <fgColor indexed="64"/>
          <bgColor indexed="65"/>
        </patternFill>
      </fill>
      <alignment horizontal="right" vertical="center" textRotation="0" wrapText="0" indent="1" justifyLastLine="0" shrinkToFit="0" readingOrder="0"/>
      <border diagonalUp="0" diagonalDown="0" outline="0">
        <left/>
        <right/>
        <top/>
        <bottom/>
      </border>
    </dxf>
    <dxf>
      <font>
        <strike val="0"/>
        <outline val="0"/>
        <shadow val="0"/>
        <u val="none"/>
        <vertAlign val="baseline"/>
        <sz val="11"/>
        <name val="Calibri"/>
        <family val="2"/>
        <scheme val="minor"/>
      </font>
      <alignment horizontal="left" vertical="center" textRotation="0" wrapText="0" indent="1" justifyLastLine="0" shrinkToFit="0" readingOrder="0"/>
    </dxf>
    <dxf>
      <font>
        <b val="0"/>
        <i val="0"/>
        <strike val="0"/>
        <condense val="0"/>
        <extend val="0"/>
        <outline val="0"/>
        <shadow val="0"/>
        <u val="none"/>
        <vertAlign val="baseline"/>
        <sz val="11"/>
        <color auto="1"/>
        <name val="Calibri"/>
        <family val="2"/>
        <scheme val="minor"/>
      </font>
      <numFmt numFmtId="165" formatCode="&quot;$&quot;#,##0.00"/>
      <fill>
        <patternFill patternType="none">
          <fgColor indexed="64"/>
          <bgColor indexed="65"/>
        </patternFill>
      </fill>
      <alignment horizontal="left" vertical="center" textRotation="0" wrapText="0" indent="1" justifyLastLine="0" shrinkToFit="0" readingOrder="0"/>
      <border diagonalUp="0" diagonalDown="0" outline="0">
        <left/>
        <right/>
        <top/>
        <bottom/>
      </border>
    </dxf>
    <dxf>
      <font>
        <strike val="0"/>
        <outline val="0"/>
        <shadow val="0"/>
        <u val="none"/>
        <vertAlign val="baseline"/>
        <sz val="1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righ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horizontal="left" vertical="center" textRotation="0" wrapText="0" indent="1"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strike val="0"/>
        <outline val="0"/>
        <shadow val="0"/>
        <u val="none"/>
        <vertAlign val="baseline"/>
        <sz val="11"/>
        <name val="Calibri"/>
        <family val="2"/>
        <scheme val="minor"/>
      </font>
      <alignmen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vertical="center" textRotation="0" wrapText="0" indent="0" justifyLastLine="0" shrinkToFit="0" readingOrder="0"/>
    </dxf>
    <dxf>
      <font>
        <strike val="0"/>
        <outline val="0"/>
        <shadow val="0"/>
        <u val="none"/>
        <vertAlign val="baseline"/>
        <sz val="11"/>
        <color auto="1"/>
        <name val="Calibri"/>
        <family val="2"/>
        <scheme val="minor"/>
      </font>
      <alignment horizontal="right" vertical="center" textRotation="0" wrapText="0" indent="1" justifyLastLine="0" shrinkToFit="0" readingOrder="0"/>
    </dxf>
    <dxf>
      <font>
        <strike val="0"/>
        <outline val="0"/>
        <shadow val="0"/>
        <u val="none"/>
        <vertAlign val="baseline"/>
        <sz val="11"/>
        <color auto="1"/>
        <name val="Calibri"/>
        <family val="2"/>
        <scheme val="minor"/>
      </font>
      <alignment horizontal="right" vertical="center" textRotation="0" wrapText="0" indent="1" justifyLastLine="0" shrinkToFit="0" readingOrder="0"/>
    </dxf>
    <dxf>
      <font>
        <strike val="0"/>
        <outline val="0"/>
        <shadow val="0"/>
        <u val="none"/>
        <vertAlign val="baseline"/>
        <sz val="11"/>
        <color auto="1"/>
        <name val="Calibri"/>
        <family val="2"/>
        <scheme val="minor"/>
      </font>
      <alignment horizontal="right" vertical="center" textRotation="0" wrapText="0" indent="1" justifyLastLine="0" shrinkToFit="0" readingOrder="0"/>
    </dxf>
    <dxf>
      <font>
        <strike val="0"/>
        <outline val="0"/>
        <shadow val="0"/>
        <u val="none"/>
        <vertAlign val="baseline"/>
        <sz val="11"/>
        <color auto="1"/>
        <name val="Calibri"/>
        <family val="2"/>
        <scheme val="minor"/>
      </font>
      <alignment horizontal="right" vertical="center" textRotation="0" wrapText="0" indent="1" justifyLastLine="0" shrinkToFit="0" readingOrder="0"/>
    </dxf>
    <dxf>
      <font>
        <strike val="0"/>
        <outline val="0"/>
        <shadow val="0"/>
        <u val="none"/>
        <vertAlign val="baseline"/>
        <sz val="11"/>
        <color auto="1"/>
        <name val="Calibri"/>
        <family val="2"/>
        <scheme val="minor"/>
      </font>
      <alignment horizontal="left" vertical="center" textRotation="0" wrapText="0" indent="1" justifyLastLine="0" shrinkToFit="0" readingOrder="0"/>
    </dxf>
    <dxf>
      <font>
        <strike val="0"/>
        <outline val="0"/>
        <shadow val="0"/>
        <u val="none"/>
        <vertAlign val="baseline"/>
        <sz val="11"/>
        <color auto="1"/>
        <name val="Calibri"/>
        <family val="2"/>
        <scheme val="minor"/>
      </font>
      <alignment horizontal="left" vertical="center" textRotation="0" wrapText="0" indent="1" justifyLastLine="0" shrinkToFit="0" readingOrder="0"/>
    </dxf>
    <dxf>
      <font>
        <strike val="0"/>
        <outline val="0"/>
        <shadow val="0"/>
        <u val="none"/>
        <vertAlign val="baseline"/>
        <sz val="11"/>
        <color auto="1"/>
        <name val="Calibri"/>
        <family val="2"/>
        <scheme val="minor"/>
      </font>
      <alignment vertical="center" textRotation="0" wrapText="0" indent="0" justifyLastLine="0" shrinkToFit="0" readingOrder="0"/>
    </dxf>
    <dxf>
      <font>
        <strike val="0"/>
        <outline val="0"/>
        <shadow val="0"/>
        <u val="none"/>
        <vertAlign val="baseline"/>
        <sz val="11"/>
        <color auto="1"/>
        <name val="Calibri"/>
        <family val="2"/>
        <scheme val="minor"/>
      </font>
      <alignment vertical="center" textRotation="0" wrapText="0" indent="0" justifyLastLine="0" shrinkToFit="0" readingOrder="0"/>
    </dxf>
    <dxf>
      <font>
        <strike val="0"/>
        <outline val="0"/>
        <shadow val="0"/>
        <u val="none"/>
        <vertAlign val="baseline"/>
        <sz val="11"/>
        <color auto="1"/>
        <name val="Calibri"/>
        <family val="2"/>
        <scheme val="minor"/>
      </font>
      <alignment vertical="center" textRotation="0" wrapText="0" indent="0" justifyLastLine="0" shrinkToFit="0" readingOrder="0"/>
    </dxf>
    <dxf>
      <font>
        <b/>
        <i val="0"/>
        <color rgb="FFFF0000"/>
      </font>
    </dxf>
    <dxf>
      <font>
        <b/>
        <i val="0"/>
        <color rgb="FF3F752B"/>
      </font>
    </dxf>
    <dxf>
      <fill>
        <patternFill>
          <bgColor theme="0" tint="-4.9989318521683403E-2"/>
        </patternFill>
      </fill>
      <border diagonalUp="0" diagonalDown="0">
        <left/>
        <right/>
      </border>
    </dxf>
    <dxf>
      <font>
        <b/>
        <i val="0"/>
        <strike val="0"/>
        <color theme="9" tint="-0.499984740745262"/>
      </font>
      <border diagonalUp="0" diagonalDown="0">
        <left/>
        <right/>
        <top style="thin">
          <color theme="3"/>
        </top>
        <bottom/>
        <vertical/>
        <horizontal/>
      </border>
    </dxf>
    <dxf>
      <font>
        <b val="0"/>
        <i val="0"/>
        <strike val="0"/>
        <sz val="8"/>
        <color theme="0"/>
      </font>
      <fill>
        <patternFill>
          <bgColor theme="6" tint="-0.499984740745262"/>
        </patternFill>
      </fill>
      <border diagonalUp="0" diagonalDown="0">
        <left/>
        <right/>
        <top/>
        <bottom style="thin">
          <color theme="6" tint="-0.499984740745262"/>
        </bottom>
        <vertical/>
        <horizontal/>
      </border>
    </dxf>
  </dxfs>
  <tableStyles count="1" defaultTableStyle="TableStyleMedium9" defaultPivotStyle="PivotStyleLight16">
    <tableStyle name="Table Style 1" pivot="0" count="3" xr9:uid="{00000000-0011-0000-FFFF-FFFF00000000}">
      <tableStyleElement type="headerRow" dxfId="120"/>
      <tableStyleElement type="totalRow" dxfId="119"/>
      <tableStyleElement type="firstRowStripe" dxfId="118"/>
    </tableStyle>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7795CB"/>
      <rgbColor rgb="00333333"/>
    </indexedColors>
    <mruColors>
      <color rgb="FF3A7E4C"/>
      <color rgb="FFEAF6E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 Id="rId30"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chart>
    <c:autoTitleDeleted val="0"/>
    <c:plotArea>
      <c:layout>
        <c:manualLayout>
          <c:layoutTarget val="inner"/>
          <c:xMode val="edge"/>
          <c:yMode val="edge"/>
          <c:x val="0.17527870392068026"/>
          <c:y val="8.0157250953721712E-2"/>
          <c:w val="0.62444742066508396"/>
          <c:h val="0.77922201454383255"/>
        </c:manualLayout>
      </c:layout>
      <c:barChart>
        <c:barDir val="col"/>
        <c:grouping val="clustered"/>
        <c:varyColors val="0"/>
        <c:ser>
          <c:idx val="0"/>
          <c:order val="0"/>
          <c:tx>
            <c:v>Total income</c:v>
          </c:tx>
          <c:spPr>
            <a:solidFill>
              <a:schemeClr val="accent5">
                <a:shade val="76000"/>
              </a:schemeClr>
            </a:solidFill>
            <a:ln>
              <a:noFill/>
            </a:ln>
            <a:effectLst/>
          </c:spPr>
          <c:invertIfNegative val="0"/>
          <c:dPt>
            <c:idx val="0"/>
            <c:invertIfNegative val="0"/>
            <c:bubble3D val="0"/>
            <c:spPr>
              <a:solidFill>
                <a:schemeClr val="tx2"/>
              </a:solidFill>
              <a:ln>
                <a:noFill/>
              </a:ln>
              <a:effectLst/>
            </c:spPr>
            <c:extLst>
              <c:ext xmlns:c16="http://schemas.microsoft.com/office/drawing/2014/chart" uri="{C3380CC4-5D6E-409C-BE32-E72D297353CC}">
                <c16:uniqueId val="{00000007-396A-4EC2-BC3D-5CE92D3ABD9E}"/>
              </c:ext>
            </c:extLst>
          </c:dPt>
          <c:dPt>
            <c:idx val="1"/>
            <c:invertIfNegative val="0"/>
            <c:bubble3D val="0"/>
            <c:spPr>
              <a:solidFill>
                <a:schemeClr val="tx2"/>
              </a:solidFill>
              <a:ln>
                <a:noFill/>
              </a:ln>
              <a:effectLst/>
            </c:spPr>
            <c:extLst>
              <c:ext xmlns:c16="http://schemas.microsoft.com/office/drawing/2014/chart" uri="{C3380CC4-5D6E-409C-BE32-E72D297353CC}">
                <c16:uniqueId val="{00000002-396A-4EC2-BC3D-5CE92D3ABD9E}"/>
              </c:ext>
            </c:extLst>
          </c:dPt>
          <c:cat>
            <c:strLit>
              <c:ptCount val="2"/>
              <c:pt idx="0">
                <c:v>Estimated</c:v>
              </c:pt>
              <c:pt idx="1">
                <c:v>Actual</c:v>
              </c:pt>
            </c:strLit>
          </c:cat>
          <c:val>
            <c:numRef>
              <c:f>Summary!$L$11:$M$11</c:f>
              <c:numCache>
                <c:formatCode>"$"#,##0.00</c:formatCode>
                <c:ptCount val="2"/>
                <c:pt idx="0">
                  <c:v>1936</c:v>
                </c:pt>
                <c:pt idx="1">
                  <c:v>1831</c:v>
                </c:pt>
              </c:numCache>
            </c:numRef>
          </c:val>
          <c:extLst>
            <c:ext xmlns:c16="http://schemas.microsoft.com/office/drawing/2014/chart" uri="{C3380CC4-5D6E-409C-BE32-E72D297353CC}">
              <c16:uniqueId val="{00000000-396A-4EC2-BC3D-5CE92D3ABD9E}"/>
            </c:ext>
          </c:extLst>
        </c:ser>
        <c:ser>
          <c:idx val="1"/>
          <c:order val="1"/>
          <c:tx>
            <c:v>Total expenses</c:v>
          </c:tx>
          <c:spPr>
            <a:solidFill>
              <a:schemeClr val="accent5"/>
            </a:solidFill>
            <a:ln>
              <a:noFill/>
            </a:ln>
            <a:effectLst/>
          </c:spPr>
          <c:invertIfNegative val="0"/>
          <c:cat>
            <c:strLit>
              <c:ptCount val="2"/>
              <c:pt idx="0">
                <c:v>Estimated</c:v>
              </c:pt>
              <c:pt idx="1">
                <c:v>Actual</c:v>
              </c:pt>
            </c:strLit>
          </c:cat>
          <c:val>
            <c:numRef>
              <c:f>Summary!$L$12:$M$12</c:f>
              <c:numCache>
                <c:formatCode>"$"#,##0.00</c:formatCode>
                <c:ptCount val="2"/>
                <c:pt idx="0">
                  <c:v>1145</c:v>
                </c:pt>
                <c:pt idx="1">
                  <c:v>395</c:v>
                </c:pt>
              </c:numCache>
            </c:numRef>
          </c:val>
          <c:extLst>
            <c:ext xmlns:c16="http://schemas.microsoft.com/office/drawing/2014/chart" uri="{C3380CC4-5D6E-409C-BE32-E72D297353CC}">
              <c16:uniqueId val="{00000001-396A-4EC2-BC3D-5CE92D3ABD9E}"/>
            </c:ext>
          </c:extLst>
        </c:ser>
        <c:dLbls>
          <c:showLegendKey val="0"/>
          <c:showVal val="0"/>
          <c:showCatName val="0"/>
          <c:showSerName val="0"/>
          <c:showPercent val="0"/>
          <c:showBubbleSize val="0"/>
        </c:dLbls>
        <c:gapWidth val="199"/>
        <c:axId val="106426752"/>
        <c:axId val="106429824"/>
      </c:barChart>
      <c:catAx>
        <c:axId val="106426752"/>
        <c:scaling>
          <c:orientation val="minMax"/>
        </c:scaling>
        <c:delete val="0"/>
        <c:axPos val="b"/>
        <c:numFmt formatCode="General" sourceLinked="0"/>
        <c:majorTickMark val="none"/>
        <c:minorTickMark val="none"/>
        <c:tickLblPos val="nextTo"/>
        <c:spPr>
          <a:noFill/>
          <a:ln w="9525" cap="flat" cmpd="sng" algn="ctr">
            <a:noFill/>
            <a:round/>
          </a:ln>
          <a:effectLst/>
        </c:spPr>
        <c:txPr>
          <a:bodyPr rot="0" spcFirstLastPara="1" vertOverflow="ellipsis" wrap="square" anchor="ctr" anchorCtr="1"/>
          <a:lstStyle/>
          <a:p>
            <a:pPr>
              <a:defRPr sz="1200" b="1" i="0" u="none" strike="noStrike" kern="1200" cap="none" spc="0" normalizeH="0" baseline="0">
                <a:solidFill>
                  <a:schemeClr val="tx2"/>
                </a:solidFill>
                <a:latin typeface="+mn-lt"/>
                <a:ea typeface="+mn-ea"/>
                <a:cs typeface="+mn-cs"/>
              </a:defRPr>
            </a:pPr>
            <a:endParaRPr lang="en-US"/>
          </a:p>
        </c:txPr>
        <c:crossAx val="106429824"/>
        <c:crosses val="autoZero"/>
        <c:auto val="1"/>
        <c:lblAlgn val="ctr"/>
        <c:lblOffset val="100"/>
        <c:tickLblSkip val="1"/>
        <c:tickMarkSkip val="1"/>
        <c:noMultiLvlLbl val="1"/>
      </c:catAx>
      <c:valAx>
        <c:axId val="106429824"/>
        <c:scaling>
          <c:orientation val="minMax"/>
        </c:scaling>
        <c:delete val="0"/>
        <c:axPos val="l"/>
        <c:majorGridlines>
          <c:spPr>
            <a:ln w="0" cap="flat" cmpd="sng" algn="ctr">
              <a:solidFill>
                <a:schemeClr val="tx2">
                  <a:alpha val="24000"/>
                </a:schemeClr>
              </a:solidFill>
              <a:round/>
            </a:ln>
            <a:effectLst/>
          </c:spPr>
        </c:majorGridlines>
        <c:numFmt formatCode="&quot;$&quot;#,##0.00" sourceLinked="1"/>
        <c:majorTickMark val="none"/>
        <c:minorTickMark val="none"/>
        <c:tickLblPos val="nextTo"/>
        <c:spPr>
          <a:noFill/>
          <a:ln>
            <a:noFill/>
          </a:ln>
          <a:effectLst/>
        </c:spPr>
        <c:txPr>
          <a:bodyPr rot="0" spcFirstLastPara="1" vertOverflow="ellipsis" wrap="square" anchor="ctr" anchorCtr="1"/>
          <a:lstStyle/>
          <a:p>
            <a:pPr>
              <a:defRPr sz="1200" b="1" i="0" u="none" strike="noStrike" kern="1200" baseline="0">
                <a:solidFill>
                  <a:schemeClr val="tx2"/>
                </a:solidFill>
                <a:latin typeface="+mn-lt"/>
                <a:ea typeface="+mn-ea"/>
                <a:cs typeface="+mn-cs"/>
              </a:defRPr>
            </a:pPr>
            <a:endParaRPr lang="en-US"/>
          </a:p>
        </c:txPr>
        <c:crossAx val="106426752"/>
        <c:crossesAt val="1"/>
        <c:crossBetween val="between"/>
      </c:valAx>
      <c:spPr>
        <a:noFill/>
        <a:ln>
          <a:noFill/>
        </a:ln>
        <a:effectLst/>
      </c:spPr>
    </c:plotArea>
    <c:legend>
      <c:legendPos val="r"/>
      <c:layout>
        <c:manualLayout>
          <c:xMode val="edge"/>
          <c:yMode val="edge"/>
          <c:x val="0.81125519663095746"/>
          <c:y val="0.78286490844967715"/>
          <c:w val="0.15192053627442928"/>
          <c:h val="9.2515870668355829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2"/>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solidFill>
            <a:schemeClr val="dk1"/>
          </a:solidFill>
          <a:latin typeface="+mn-lt"/>
          <a:ea typeface="+mn-ea"/>
          <a:cs typeface="+mn-cs"/>
        </a:defRPr>
      </a:pPr>
      <a:endParaRPr lang="en-US"/>
    </a:p>
  </c:txPr>
  <c:printSettings>
    <c:headerFooter/>
    <c:pageMargins b="0.75000000000000189" l="0.70000000000000062" r="0.70000000000000062" t="0.75000000000000189" header="0.30000000000000032" footer="0.30000000000000032"/>
    <c:pageSetup paperSize="0" orientation="landscape" horizontalDpi="300" verticalDpi="300" copies="0"/>
  </c:printSettings>
</c:chartSpace>
</file>

<file path=xl/charts/colors1.xml><?xml version="1.0" encoding="utf-8"?>
<cs:colorStyle xmlns:cs="http://schemas.microsoft.com/office/drawing/2012/chartStyle" xmlns:a="http://schemas.openxmlformats.org/drawingml/2006/main" meth="withinLinear" id="18">
  <a:schemeClr val="accent5"/>
</cs:colorStyle>
</file>

<file path=xl/charts/style1.xml><?xml version="1.0" encoding="utf-8"?>
<cs:chartStyle xmlns:cs="http://schemas.microsoft.com/office/drawing/2012/chartStyle" xmlns:a="http://schemas.openxmlformats.org/drawingml/2006/main" id="21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sv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sv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svg"/><Relationship Id="rId4" Type="http://schemas.openxmlformats.org/officeDocument/2006/relationships/image" Target="../media/image4.sv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79.png"/><Relationship Id="rId2" Type="http://schemas.openxmlformats.org/officeDocument/2006/relationships/image" Target="../media/image78.png"/><Relationship Id="rId1" Type="http://schemas.openxmlformats.org/officeDocument/2006/relationships/image" Target="../media/image77.png"/><Relationship Id="rId4" Type="http://schemas.openxmlformats.org/officeDocument/2006/relationships/image" Target="../media/image8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88.png"/><Relationship Id="rId3" Type="http://schemas.openxmlformats.org/officeDocument/2006/relationships/image" Target="../media/image83.png"/><Relationship Id="rId7" Type="http://schemas.openxmlformats.org/officeDocument/2006/relationships/image" Target="../media/image87.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11" Type="http://schemas.openxmlformats.org/officeDocument/2006/relationships/image" Target="../media/image91.png"/><Relationship Id="rId5" Type="http://schemas.openxmlformats.org/officeDocument/2006/relationships/image" Target="../media/image85.png"/><Relationship Id="rId10" Type="http://schemas.openxmlformats.org/officeDocument/2006/relationships/image" Target="../media/image90.png"/><Relationship Id="rId4" Type="http://schemas.openxmlformats.org/officeDocument/2006/relationships/image" Target="../media/image84.png"/><Relationship Id="rId9" Type="http://schemas.openxmlformats.org/officeDocument/2006/relationships/image" Target="../media/image8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99.png"/><Relationship Id="rId3" Type="http://schemas.openxmlformats.org/officeDocument/2006/relationships/image" Target="../media/image94.png"/><Relationship Id="rId7" Type="http://schemas.openxmlformats.org/officeDocument/2006/relationships/image" Target="../media/image98.png"/><Relationship Id="rId2" Type="http://schemas.openxmlformats.org/officeDocument/2006/relationships/image" Target="../media/image93.png"/><Relationship Id="rId1" Type="http://schemas.openxmlformats.org/officeDocument/2006/relationships/image" Target="../media/image92.png"/><Relationship Id="rId6" Type="http://schemas.openxmlformats.org/officeDocument/2006/relationships/image" Target="../media/image97.png"/><Relationship Id="rId5" Type="http://schemas.openxmlformats.org/officeDocument/2006/relationships/image" Target="../media/image96.png"/><Relationship Id="rId4" Type="http://schemas.openxmlformats.org/officeDocument/2006/relationships/image" Target="../media/image95.png"/><Relationship Id="rId9" Type="http://schemas.openxmlformats.org/officeDocument/2006/relationships/image" Target="../media/image100.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03.png"/><Relationship Id="rId2" Type="http://schemas.openxmlformats.org/officeDocument/2006/relationships/image" Target="../media/image102.png"/><Relationship Id="rId1" Type="http://schemas.openxmlformats.org/officeDocument/2006/relationships/image" Target="../media/image101.png"/><Relationship Id="rId5" Type="http://schemas.openxmlformats.org/officeDocument/2006/relationships/image" Target="../media/image105.png"/><Relationship Id="rId4" Type="http://schemas.openxmlformats.org/officeDocument/2006/relationships/image" Target="../media/image104.png"/></Relationships>
</file>

<file path=xl/drawings/_rels/drawing16.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11.png"/><Relationship Id="rId7" Type="http://schemas.openxmlformats.org/officeDocument/2006/relationships/image" Target="../media/image115.png"/><Relationship Id="rId2" Type="http://schemas.openxmlformats.org/officeDocument/2006/relationships/image" Target="../media/image110.png"/><Relationship Id="rId1" Type="http://schemas.openxmlformats.org/officeDocument/2006/relationships/image" Target="../media/image109.png"/><Relationship Id="rId6" Type="http://schemas.openxmlformats.org/officeDocument/2006/relationships/image" Target="../media/image114.png"/><Relationship Id="rId5" Type="http://schemas.openxmlformats.org/officeDocument/2006/relationships/image" Target="../media/image113.png"/><Relationship Id="rId4" Type="http://schemas.openxmlformats.org/officeDocument/2006/relationships/image" Target="../media/image112.png"/></Relationships>
</file>

<file path=xl/drawings/_rels/drawing2.xml.rels><?xml version="1.0" encoding="UTF-8" standalone="yes"?>
<Relationships xmlns="http://schemas.openxmlformats.org/package/2006/relationships"><Relationship Id="rId2" Type="http://schemas.openxmlformats.org/officeDocument/2006/relationships/image" Target="../media/image14.svg"/><Relationship Id="rId1" Type="http://schemas.openxmlformats.org/officeDocument/2006/relationships/image" Target="../media/image13.png"/></Relationships>
</file>

<file path=xl/drawings/_rels/drawing3.xml.rels><?xml version="1.0" encoding="UTF-8" standalone="yes"?>
<Relationships xmlns="http://schemas.openxmlformats.org/package/2006/relationships"><Relationship Id="rId2" Type="http://schemas.openxmlformats.org/officeDocument/2006/relationships/image" Target="../media/image16.svg"/><Relationship Id="rId1" Type="http://schemas.openxmlformats.org/officeDocument/2006/relationships/image" Target="../media/image15.png"/></Relationships>
</file>

<file path=xl/drawings/_rels/drawing4.xml.rels><?xml version="1.0" encoding="UTF-8" standalone="yes"?>
<Relationships xmlns="http://schemas.openxmlformats.org/package/2006/relationships"><Relationship Id="rId3" Type="http://schemas.openxmlformats.org/officeDocument/2006/relationships/image" Target="../media/image18.svg"/><Relationship Id="rId2" Type="http://schemas.openxmlformats.org/officeDocument/2006/relationships/image" Target="../media/image17.png"/><Relationship Id="rId1" Type="http://schemas.openxmlformats.org/officeDocument/2006/relationships/chart" Target="../charts/chart1.xml"/></Relationships>
</file>

<file path=xl/drawings/_rels/drawing5.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6.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s>
</file>

<file path=xl/drawings/_rels/drawing7.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image" Target="../media/image34.png"/></Relationships>
</file>

<file path=xl/drawings/_rels/drawing8.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26" Type="http://schemas.openxmlformats.org/officeDocument/2006/relationships/image" Target="../media/image62.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5" Type="http://schemas.openxmlformats.org/officeDocument/2006/relationships/image" Target="../media/image61.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29" Type="http://schemas.openxmlformats.org/officeDocument/2006/relationships/image" Target="../media/image65.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24" Type="http://schemas.openxmlformats.org/officeDocument/2006/relationships/image" Target="../media/image60.png"/><Relationship Id="rId5" Type="http://schemas.openxmlformats.org/officeDocument/2006/relationships/image" Target="../media/image41.png"/><Relationship Id="rId15" Type="http://schemas.openxmlformats.org/officeDocument/2006/relationships/image" Target="../media/image51.png"/><Relationship Id="rId23" Type="http://schemas.openxmlformats.org/officeDocument/2006/relationships/image" Target="../media/image59.png"/><Relationship Id="rId28" Type="http://schemas.openxmlformats.org/officeDocument/2006/relationships/image" Target="../media/image64.png"/><Relationship Id="rId10" Type="http://schemas.openxmlformats.org/officeDocument/2006/relationships/image" Target="../media/image46.png"/><Relationship Id="rId19" Type="http://schemas.openxmlformats.org/officeDocument/2006/relationships/image" Target="../media/image55.png"/><Relationship Id="rId31" Type="http://schemas.openxmlformats.org/officeDocument/2006/relationships/image" Target="../media/image67.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 Id="rId22" Type="http://schemas.openxmlformats.org/officeDocument/2006/relationships/image" Target="../media/image58.png"/><Relationship Id="rId27" Type="http://schemas.openxmlformats.org/officeDocument/2006/relationships/image" Target="../media/image63.png"/><Relationship Id="rId30" Type="http://schemas.openxmlformats.org/officeDocument/2006/relationships/image" Target="../media/image66.png"/></Relationships>
</file>

<file path=xl/drawings/_rels/drawing9.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editAs="oneCell">
    <xdr:from>
      <xdr:col>2</xdr:col>
      <xdr:colOff>121197</xdr:colOff>
      <xdr:row>17</xdr:row>
      <xdr:rowOff>257175</xdr:rowOff>
    </xdr:from>
    <xdr:to>
      <xdr:col>11</xdr:col>
      <xdr:colOff>284206</xdr:colOff>
      <xdr:row>18</xdr:row>
      <xdr:rowOff>112910</xdr:rowOff>
    </xdr:to>
    <xdr:pic>
      <xdr:nvPicPr>
        <xdr:cNvPr id="36" name="Picture 35" descr="Spiral binder Graphic for Table Header">
          <a:extLst>
            <a:ext uri="{FF2B5EF4-FFF2-40B4-BE49-F238E27FC236}">
              <a16:creationId xmlns:a16="http://schemas.microsoft.com/office/drawing/2014/main" id="{6ED0BA89-BE48-4A63-A18A-C9A6EB42B436}"/>
            </a:ext>
            <a:ext uri="{147F2762-F138-4A5C-976F-8EAC2B608ADB}">
              <a16:predDERef xmlns:a16="http://schemas.microsoft.com/office/drawing/2014/main" pred="{B35EC0B9-CDFF-4C43-8EA1-A2FA9DC08F4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68872" y="5124450"/>
          <a:ext cx="3077659" cy="236735"/>
        </a:xfrm>
        <a:prstGeom prst="rect">
          <a:avLst/>
        </a:prstGeom>
      </xdr:spPr>
    </xdr:pic>
    <xdr:clientData/>
  </xdr:twoCellAnchor>
  <xdr:twoCellAnchor editAs="oneCell">
    <xdr:from>
      <xdr:col>12</xdr:col>
      <xdr:colOff>78475</xdr:colOff>
      <xdr:row>17</xdr:row>
      <xdr:rowOff>257175</xdr:rowOff>
    </xdr:from>
    <xdr:to>
      <xdr:col>21</xdr:col>
      <xdr:colOff>241484</xdr:colOff>
      <xdr:row>18</xdr:row>
      <xdr:rowOff>112910</xdr:rowOff>
    </xdr:to>
    <xdr:pic>
      <xdr:nvPicPr>
        <xdr:cNvPr id="37" name="Picture 36" descr="Spiral binder Graphic for Table Header">
          <a:extLst>
            <a:ext uri="{FF2B5EF4-FFF2-40B4-BE49-F238E27FC236}">
              <a16:creationId xmlns:a16="http://schemas.microsoft.com/office/drawing/2014/main" id="{A72107BF-2186-4E41-B79E-3E96D27D8B0B}"/>
            </a:ext>
            <a:ext uri="{147F2762-F138-4A5C-976F-8EAC2B608ADB}">
              <a16:predDERef xmlns:a16="http://schemas.microsoft.com/office/drawing/2014/main" pred="{6ED0BA89-BE48-4A63-A18A-C9A6EB42B43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764650" y="5124450"/>
          <a:ext cx="3077659" cy="236735"/>
        </a:xfrm>
        <a:prstGeom prst="rect">
          <a:avLst/>
        </a:prstGeom>
      </xdr:spPr>
    </xdr:pic>
    <xdr:clientData/>
  </xdr:twoCellAnchor>
  <xdr:twoCellAnchor editAs="oneCell">
    <xdr:from>
      <xdr:col>22</xdr:col>
      <xdr:colOff>45208</xdr:colOff>
      <xdr:row>17</xdr:row>
      <xdr:rowOff>257175</xdr:rowOff>
    </xdr:from>
    <xdr:to>
      <xdr:col>31</xdr:col>
      <xdr:colOff>208217</xdr:colOff>
      <xdr:row>18</xdr:row>
      <xdr:rowOff>122435</xdr:rowOff>
    </xdr:to>
    <xdr:pic>
      <xdr:nvPicPr>
        <xdr:cNvPr id="38" name="Picture 37" descr="Spiral binder Graphic for Table Header">
          <a:extLst>
            <a:ext uri="{FF2B5EF4-FFF2-40B4-BE49-F238E27FC236}">
              <a16:creationId xmlns:a16="http://schemas.microsoft.com/office/drawing/2014/main" id="{38D4BF19-98E5-41A4-B8E2-F4855C1BD3EF}"/>
            </a:ext>
            <a:ext uri="{147F2762-F138-4A5C-976F-8EAC2B608ADB}">
              <a16:predDERef xmlns:a16="http://schemas.microsoft.com/office/drawing/2014/main" pred="{A72107BF-2186-4E41-B79E-3E96D27D8B0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969883" y="5124450"/>
          <a:ext cx="3077659" cy="246260"/>
        </a:xfrm>
        <a:prstGeom prst="rect">
          <a:avLst/>
        </a:prstGeom>
      </xdr:spPr>
    </xdr:pic>
    <xdr:clientData/>
  </xdr:twoCellAnchor>
  <xdr:twoCellAnchor editAs="oneCell">
    <xdr:from>
      <xdr:col>32</xdr:col>
      <xdr:colOff>2204</xdr:colOff>
      <xdr:row>17</xdr:row>
      <xdr:rowOff>257175</xdr:rowOff>
    </xdr:from>
    <xdr:to>
      <xdr:col>38</xdr:col>
      <xdr:colOff>142875</xdr:colOff>
      <xdr:row>18</xdr:row>
      <xdr:rowOff>123827</xdr:rowOff>
    </xdr:to>
    <xdr:pic>
      <xdr:nvPicPr>
        <xdr:cNvPr id="39" name="Picture 38" descr="Spiral binder Graphic for Table Header">
          <a:extLst>
            <a:ext uri="{FF2B5EF4-FFF2-40B4-BE49-F238E27FC236}">
              <a16:creationId xmlns:a16="http://schemas.microsoft.com/office/drawing/2014/main" id="{A956D428-D23C-4BD5-B5D0-ECA13ED18CF9}"/>
            </a:ext>
            <a:ext uri="{147F2762-F138-4A5C-976F-8EAC2B608ADB}">
              <a16:predDERef xmlns:a16="http://schemas.microsoft.com/office/drawing/2014/main" pred="{38D4BF19-98E5-41A4-B8E2-F4855C1BD3EF}"/>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551"/>
        <a:stretch/>
      </xdr:blipFill>
      <xdr:spPr>
        <a:xfrm>
          <a:off x="10165379" y="5124450"/>
          <a:ext cx="2083771" cy="247652"/>
        </a:xfrm>
        <a:prstGeom prst="rect">
          <a:avLst/>
        </a:prstGeom>
      </xdr:spPr>
    </xdr:pic>
    <xdr:clientData/>
  </xdr:twoCellAnchor>
  <xdr:twoCellAnchor editAs="oneCell">
    <xdr:from>
      <xdr:col>2</xdr:col>
      <xdr:colOff>57150</xdr:colOff>
      <xdr:row>26</xdr:row>
      <xdr:rowOff>114299</xdr:rowOff>
    </xdr:from>
    <xdr:to>
      <xdr:col>3</xdr:col>
      <xdr:colOff>7620</xdr:colOff>
      <xdr:row>26</xdr:row>
      <xdr:rowOff>388620</xdr:rowOff>
    </xdr:to>
    <xdr:pic>
      <xdr:nvPicPr>
        <xdr:cNvPr id="16" name="Graphic 15" descr="Checkmark">
          <a:extLst>
            <a:ext uri="{FF2B5EF4-FFF2-40B4-BE49-F238E27FC236}">
              <a16:creationId xmlns:a16="http://schemas.microsoft.com/office/drawing/2014/main" id="{B7EEBA16-8F60-42E8-87A2-4621187B70D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504825" y="8867774"/>
          <a:ext cx="274320" cy="274321"/>
        </a:xfrm>
        <a:prstGeom prst="rect">
          <a:avLst/>
        </a:prstGeom>
      </xdr:spPr>
    </xdr:pic>
    <xdr:clientData/>
  </xdr:twoCellAnchor>
  <xdr:twoCellAnchor editAs="oneCell">
    <xdr:from>
      <xdr:col>1</xdr:col>
      <xdr:colOff>159525</xdr:colOff>
      <xdr:row>16</xdr:row>
      <xdr:rowOff>73800</xdr:rowOff>
    </xdr:from>
    <xdr:to>
      <xdr:col>3</xdr:col>
      <xdr:colOff>66675</xdr:colOff>
      <xdr:row>17</xdr:row>
      <xdr:rowOff>0</xdr:rowOff>
    </xdr:to>
    <xdr:pic>
      <xdr:nvPicPr>
        <xdr:cNvPr id="18" name="Graphic 17" descr="Presentation with checklist">
          <a:extLst>
            <a:ext uri="{FF2B5EF4-FFF2-40B4-BE49-F238E27FC236}">
              <a16:creationId xmlns:a16="http://schemas.microsoft.com/office/drawing/2014/main" id="{34A52314-6BB6-4ED3-8662-CE42C14AD42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407175" y="4902975"/>
          <a:ext cx="431025" cy="431024"/>
        </a:xfrm>
        <a:prstGeom prst="rect">
          <a:avLst/>
        </a:prstGeom>
      </xdr:spPr>
    </xdr:pic>
    <xdr:clientData/>
  </xdr:twoCellAnchor>
  <xdr:twoCellAnchor editAs="oneCell">
    <xdr:from>
      <xdr:col>14</xdr:col>
      <xdr:colOff>257100</xdr:colOff>
      <xdr:row>26</xdr:row>
      <xdr:rowOff>28500</xdr:rowOff>
    </xdr:from>
    <xdr:to>
      <xdr:col>16</xdr:col>
      <xdr:colOff>47625</xdr:colOff>
      <xdr:row>26</xdr:row>
      <xdr:rowOff>466725</xdr:rowOff>
    </xdr:to>
    <xdr:pic>
      <xdr:nvPicPr>
        <xdr:cNvPr id="27" name="Graphic 26" descr="Lightbulb and gear">
          <a:extLst>
            <a:ext uri="{FF2B5EF4-FFF2-40B4-BE49-F238E27FC236}">
              <a16:creationId xmlns:a16="http://schemas.microsoft.com/office/drawing/2014/main" id="{1EB82B50-0E9F-4682-AF2A-442726AA036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4590975" y="8781975"/>
          <a:ext cx="438225" cy="438225"/>
        </a:xfrm>
        <a:prstGeom prst="rect">
          <a:avLst/>
        </a:prstGeom>
      </xdr:spPr>
    </xdr:pic>
    <xdr:clientData/>
  </xdr:twoCellAnchor>
  <xdr:twoCellAnchor editAs="oneCell">
    <xdr:from>
      <xdr:col>14</xdr:col>
      <xdr:colOff>19965</xdr:colOff>
      <xdr:row>41</xdr:row>
      <xdr:rowOff>160935</xdr:rowOff>
    </xdr:from>
    <xdr:to>
      <xdr:col>15</xdr:col>
      <xdr:colOff>230505</xdr:colOff>
      <xdr:row>44</xdr:row>
      <xdr:rowOff>51434</xdr:rowOff>
    </xdr:to>
    <xdr:pic>
      <xdr:nvPicPr>
        <xdr:cNvPr id="56" name="Graphic 55" descr="Target Audience">
          <a:extLst>
            <a:ext uri="{FF2B5EF4-FFF2-40B4-BE49-F238E27FC236}">
              <a16:creationId xmlns:a16="http://schemas.microsoft.com/office/drawing/2014/main" id="{65337146-E2B8-4A38-8C39-9805A75B3C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302405" y="11705235"/>
          <a:ext cx="530580" cy="538199"/>
        </a:xfrm>
        <a:prstGeom prst="rect">
          <a:avLst/>
        </a:prstGeom>
      </xdr:spPr>
    </xdr:pic>
    <xdr:clientData/>
  </xdr:twoCellAnchor>
  <xdr:twoCellAnchor>
    <xdr:from>
      <xdr:col>2</xdr:col>
      <xdr:colOff>53340</xdr:colOff>
      <xdr:row>2</xdr:row>
      <xdr:rowOff>150495</xdr:rowOff>
    </xdr:from>
    <xdr:to>
      <xdr:col>3</xdr:col>
      <xdr:colOff>295352</xdr:colOff>
      <xdr:row>5</xdr:row>
      <xdr:rowOff>31623</xdr:rowOff>
    </xdr:to>
    <xdr:pic>
      <xdr:nvPicPr>
        <xdr:cNvPr id="41" name="Graphic 40" descr="Daily calendar">
          <a:extLst>
            <a:ext uri="{FF2B5EF4-FFF2-40B4-BE49-F238E27FC236}">
              <a16:creationId xmlns:a16="http://schemas.microsoft.com/office/drawing/2014/main" id="{63FC5B41-3556-4FC4-A6D4-0A54DB75CADF}"/>
            </a:ext>
            <a:ext uri="{147F2762-F138-4A5C-976F-8EAC2B608ADB}">
              <a16:predDERef xmlns:a16="http://schemas.microsoft.com/office/drawing/2014/main" pred="{65337146-E2B8-4A38-8C39-9805A75B3C0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501015" y="569595"/>
          <a:ext cx="565862" cy="566928"/>
        </a:xfrm>
        <a:prstGeom prst="rect">
          <a:avLst/>
        </a:prstGeom>
      </xdr:spPr>
    </xdr:pic>
    <xdr:clientData/>
  </xdr:twoCellAnchor>
  <xdr:twoCellAnchor editAs="oneCell">
    <xdr:from>
      <xdr:col>2</xdr:col>
      <xdr:colOff>92622</xdr:colOff>
      <xdr:row>27</xdr:row>
      <xdr:rowOff>247650</xdr:rowOff>
    </xdr:from>
    <xdr:to>
      <xdr:col>11</xdr:col>
      <xdr:colOff>255631</xdr:colOff>
      <xdr:row>28</xdr:row>
      <xdr:rowOff>103385</xdr:rowOff>
    </xdr:to>
    <xdr:pic>
      <xdr:nvPicPr>
        <xdr:cNvPr id="50" name="Picture 49" descr="Spiral binder Graphic for Table Header">
          <a:extLst>
            <a:ext uri="{FF2B5EF4-FFF2-40B4-BE49-F238E27FC236}">
              <a16:creationId xmlns:a16="http://schemas.microsoft.com/office/drawing/2014/main" id="{4C21C7C7-4836-4068-837A-38AE64B65E8A}"/>
            </a:ext>
            <a:ext uri="{147F2762-F138-4A5C-976F-8EAC2B608ADB}">
              <a16:predDERef xmlns:a16="http://schemas.microsoft.com/office/drawing/2014/main" pred="{63FC5B41-3556-4FC4-A6D4-0A54DB75CAD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40297" y="8410575"/>
          <a:ext cx="3077659" cy="236735"/>
        </a:xfrm>
        <a:prstGeom prst="rect">
          <a:avLst/>
        </a:prstGeom>
      </xdr:spPr>
    </xdr:pic>
    <xdr:clientData/>
  </xdr:twoCellAnchor>
  <xdr:twoCellAnchor editAs="oneCell">
    <xdr:from>
      <xdr:col>15</xdr:col>
      <xdr:colOff>102147</xdr:colOff>
      <xdr:row>27</xdr:row>
      <xdr:rowOff>228600</xdr:rowOff>
    </xdr:from>
    <xdr:to>
      <xdr:col>24</xdr:col>
      <xdr:colOff>265156</xdr:colOff>
      <xdr:row>28</xdr:row>
      <xdr:rowOff>84335</xdr:rowOff>
    </xdr:to>
    <xdr:pic>
      <xdr:nvPicPr>
        <xdr:cNvPr id="52" name="Picture 51" descr="Spiral binder Graphic for Table Header">
          <a:extLst>
            <a:ext uri="{FF2B5EF4-FFF2-40B4-BE49-F238E27FC236}">
              <a16:creationId xmlns:a16="http://schemas.microsoft.com/office/drawing/2014/main" id="{E631A2C7-DFFD-485F-9AC9-9A0445D113D1}"/>
            </a:ext>
            <a:ext uri="{147F2762-F138-4A5C-976F-8EAC2B608ADB}">
              <a16:predDERef xmlns:a16="http://schemas.microsoft.com/office/drawing/2014/main" pred="{4C21C7C7-4836-4068-837A-38AE64B65E8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59872" y="8391525"/>
          <a:ext cx="3077659" cy="236735"/>
        </a:xfrm>
        <a:prstGeom prst="rect">
          <a:avLst/>
        </a:prstGeom>
      </xdr:spPr>
    </xdr:pic>
    <xdr:clientData/>
  </xdr:twoCellAnchor>
  <xdr:twoCellAnchor editAs="oneCell">
    <xdr:from>
      <xdr:col>25</xdr:col>
      <xdr:colOff>54522</xdr:colOff>
      <xdr:row>27</xdr:row>
      <xdr:rowOff>228600</xdr:rowOff>
    </xdr:from>
    <xdr:to>
      <xdr:col>34</xdr:col>
      <xdr:colOff>217531</xdr:colOff>
      <xdr:row>28</xdr:row>
      <xdr:rowOff>84335</xdr:rowOff>
    </xdr:to>
    <xdr:pic>
      <xdr:nvPicPr>
        <xdr:cNvPr id="53" name="Picture 52" descr="Spiral binder Graphic for Table Header">
          <a:extLst>
            <a:ext uri="{FF2B5EF4-FFF2-40B4-BE49-F238E27FC236}">
              <a16:creationId xmlns:a16="http://schemas.microsoft.com/office/drawing/2014/main" id="{37F13EA3-2C1B-4A66-B49F-CB35D55C803E}"/>
            </a:ext>
            <a:ext uri="{147F2762-F138-4A5C-976F-8EAC2B608ADB}">
              <a16:predDERef xmlns:a16="http://schemas.microsoft.com/office/drawing/2014/main" pred="{E631A2C7-DFFD-485F-9AC9-9A0445D113D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950747" y="8391525"/>
          <a:ext cx="3077659" cy="236735"/>
        </a:xfrm>
        <a:prstGeom prst="rect">
          <a:avLst/>
        </a:prstGeom>
      </xdr:spPr>
    </xdr:pic>
    <xdr:clientData/>
  </xdr:twoCellAnchor>
  <xdr:twoCellAnchor editAs="oneCell">
    <xdr:from>
      <xdr:col>12</xdr:col>
      <xdr:colOff>54522</xdr:colOff>
      <xdr:row>27</xdr:row>
      <xdr:rowOff>247650</xdr:rowOff>
    </xdr:from>
    <xdr:to>
      <xdr:col>12</xdr:col>
      <xdr:colOff>238125</xdr:colOff>
      <xdr:row>28</xdr:row>
      <xdr:rowOff>114300</xdr:rowOff>
    </xdr:to>
    <xdr:pic>
      <xdr:nvPicPr>
        <xdr:cNvPr id="54" name="Picture 53" descr="Spiral binder Graphic for Table Header">
          <a:extLst>
            <a:ext uri="{FF2B5EF4-FFF2-40B4-BE49-F238E27FC236}">
              <a16:creationId xmlns:a16="http://schemas.microsoft.com/office/drawing/2014/main" id="{38B7CC08-00D1-4F91-9CEF-B2E19A62F7E4}"/>
            </a:ext>
            <a:ext uri="{147F2762-F138-4A5C-976F-8EAC2B608ADB}">
              <a16:predDERef xmlns:a16="http://schemas.microsoft.com/office/drawing/2014/main" pred="{37F13EA3-2C1B-4A66-B49F-CB35D55C803E}"/>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r="94034" b="-4611"/>
        <a:stretch/>
      </xdr:blipFill>
      <xdr:spPr>
        <a:xfrm>
          <a:off x="3740697" y="8410575"/>
          <a:ext cx="183603" cy="247650"/>
        </a:xfrm>
        <a:prstGeom prst="rect">
          <a:avLst/>
        </a:prstGeom>
      </xdr:spPr>
    </xdr:pic>
    <xdr:clientData/>
  </xdr:twoCellAnchor>
  <xdr:twoCellAnchor editAs="oneCell">
    <xdr:from>
      <xdr:col>35</xdr:col>
      <xdr:colOff>16422</xdr:colOff>
      <xdr:row>27</xdr:row>
      <xdr:rowOff>228601</xdr:rowOff>
    </xdr:from>
    <xdr:to>
      <xdr:col>38</xdr:col>
      <xdr:colOff>238125</xdr:colOff>
      <xdr:row>28</xdr:row>
      <xdr:rowOff>76201</xdr:rowOff>
    </xdr:to>
    <xdr:pic>
      <xdr:nvPicPr>
        <xdr:cNvPr id="55" name="Picture 54" descr="Spiral binder Graphic for Table Header">
          <a:extLst>
            <a:ext uri="{FF2B5EF4-FFF2-40B4-BE49-F238E27FC236}">
              <a16:creationId xmlns:a16="http://schemas.microsoft.com/office/drawing/2014/main" id="{4979FDFC-CD4C-4C33-A26F-7E6AC0776655}"/>
            </a:ext>
            <a:ext uri="{147F2762-F138-4A5C-976F-8EAC2B608ADB}">
              <a16:predDERef xmlns:a16="http://schemas.microsoft.com/office/drawing/2014/main" pred="{38B7CC08-00D1-4F91-9CEF-B2E19A62F7E4}"/>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r="61229" b="3436"/>
        <a:stretch/>
      </xdr:blipFill>
      <xdr:spPr>
        <a:xfrm>
          <a:off x="11019702" y="8397241"/>
          <a:ext cx="1181823" cy="228600"/>
        </a:xfrm>
        <a:prstGeom prst="rect">
          <a:avLst/>
        </a:prstGeom>
      </xdr:spPr>
    </xdr:pic>
    <xdr:clientData/>
  </xdr:twoCellAnchor>
  <xdr:twoCellAnchor editAs="absolute">
    <xdr:from>
      <xdr:col>9</xdr:col>
      <xdr:colOff>1</xdr:colOff>
      <xdr:row>42</xdr:row>
      <xdr:rowOff>0</xdr:rowOff>
    </xdr:from>
    <xdr:to>
      <xdr:col>14</xdr:col>
      <xdr:colOff>165652</xdr:colOff>
      <xdr:row>44</xdr:row>
      <xdr:rowOff>3259</xdr:rowOff>
    </xdr:to>
    <xdr:sp macro="" textlink="">
      <xdr:nvSpPr>
        <xdr:cNvPr id="19" name="Ribbon: Tilted Up 36" descr="Section Header (Shape Object)">
          <a:extLst>
            <a:ext uri="{FF2B5EF4-FFF2-40B4-BE49-F238E27FC236}">
              <a16:creationId xmlns:a16="http://schemas.microsoft.com/office/drawing/2014/main" id="{1742174D-2653-4709-818E-EE6B28A362F5}"/>
            </a:ext>
            <a:ext uri="{147F2762-F138-4A5C-976F-8EAC2B608ADB}">
              <a16:predDERef xmlns:a16="http://schemas.microsoft.com/office/drawing/2014/main" pred="{BB6D00AD-9D7F-4BCD-AAF6-E340CEFF25FC}"/>
            </a:ext>
          </a:extLst>
        </xdr:cNvPr>
        <xdr:cNvSpPr/>
      </xdr:nvSpPr>
      <xdr:spPr>
        <a:xfrm>
          <a:off x="2670314" y="11801061"/>
          <a:ext cx="1755912" cy="467085"/>
        </a:xfrm>
        <a:prstGeom prst="chevron">
          <a:avLst>
            <a:gd name="adj" fmla="val 100680"/>
          </a:avLst>
        </a:prstGeom>
        <a:solidFill>
          <a:schemeClr val="accent3">
            <a:lumMod val="50000"/>
          </a:schemeClr>
        </a:solidFill>
        <a:ln>
          <a:noFill/>
        </a:ln>
        <a:effectLst/>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endParaRPr lang="en-001" sz="2000"/>
        </a:p>
      </xdr:txBody>
    </xdr:sp>
    <xdr:clientData/>
  </xdr:twoCellAnchor>
  <xdr:twoCellAnchor editAs="absolute">
    <xdr:from>
      <xdr:col>25</xdr:col>
      <xdr:colOff>140311</xdr:colOff>
      <xdr:row>42</xdr:row>
      <xdr:rowOff>1085</xdr:rowOff>
    </xdr:from>
    <xdr:to>
      <xdr:col>30</xdr:col>
      <xdr:colOff>305962</xdr:colOff>
      <xdr:row>44</xdr:row>
      <xdr:rowOff>0</xdr:rowOff>
    </xdr:to>
    <xdr:sp macro="" textlink="">
      <xdr:nvSpPr>
        <xdr:cNvPr id="21" name="Ribbon: Tilted Up 36" descr="Section Header (Shape Object)">
          <a:extLst>
            <a:ext uri="{FF2B5EF4-FFF2-40B4-BE49-F238E27FC236}">
              <a16:creationId xmlns:a16="http://schemas.microsoft.com/office/drawing/2014/main" id="{D7916281-C288-4769-AF41-28E943B8D378}"/>
            </a:ext>
            <a:ext uri="{147F2762-F138-4A5C-976F-8EAC2B608ADB}">
              <a16:predDERef xmlns:a16="http://schemas.microsoft.com/office/drawing/2014/main" pred="{BB6D00AD-9D7F-4BCD-AAF6-E340CEFF25FC}"/>
            </a:ext>
          </a:extLst>
        </xdr:cNvPr>
        <xdr:cNvSpPr/>
      </xdr:nvSpPr>
      <xdr:spPr>
        <a:xfrm flipH="1">
          <a:off x="7899459" y="11802146"/>
          <a:ext cx="1755912" cy="462741"/>
        </a:xfrm>
        <a:prstGeom prst="chevron">
          <a:avLst>
            <a:gd name="adj" fmla="val 100680"/>
          </a:avLst>
        </a:prstGeom>
        <a:solidFill>
          <a:schemeClr val="accent3">
            <a:lumMod val="50000"/>
          </a:schemeClr>
        </a:solidFill>
        <a:ln>
          <a:noFill/>
        </a:ln>
        <a:effectLst/>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endParaRPr lang="en-001" sz="20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676275</xdr:colOff>
      <xdr:row>16</xdr:row>
      <xdr:rowOff>0</xdr:rowOff>
    </xdr:from>
    <xdr:to>
      <xdr:col>5</xdr:col>
      <xdr:colOff>47625</xdr:colOff>
      <xdr:row>27</xdr:row>
      <xdr:rowOff>95250</xdr:rowOff>
    </xdr:to>
    <xdr:pic>
      <xdr:nvPicPr>
        <xdr:cNvPr id="2" name="Picture 1">
          <a:extLst>
            <a:ext uri="{FF2B5EF4-FFF2-40B4-BE49-F238E27FC236}">
              <a16:creationId xmlns:a16="http://schemas.microsoft.com/office/drawing/2014/main" id="{1BD7BED2-A552-0672-A4C9-406C6BF62614}"/>
            </a:ext>
          </a:extLst>
        </xdr:cNvPr>
        <xdr:cNvPicPr>
          <a:picLocks noChangeAspect="1"/>
        </xdr:cNvPicPr>
      </xdr:nvPicPr>
      <xdr:blipFill>
        <a:blip xmlns:r="http://schemas.openxmlformats.org/officeDocument/2006/relationships" r:embed="rId1"/>
        <a:stretch>
          <a:fillRect/>
        </a:stretch>
      </xdr:blipFill>
      <xdr:spPr>
        <a:xfrm>
          <a:off x="676275" y="3619500"/>
          <a:ext cx="4572000" cy="2295525"/>
        </a:xfrm>
        <a:prstGeom prst="rect">
          <a:avLst/>
        </a:prstGeom>
      </xdr:spPr>
    </xdr:pic>
    <xdr:clientData/>
  </xdr:twoCellAnchor>
  <xdr:twoCellAnchor editAs="oneCell">
    <xdr:from>
      <xdr:col>8</xdr:col>
      <xdr:colOff>0</xdr:colOff>
      <xdr:row>16</xdr:row>
      <xdr:rowOff>19050</xdr:rowOff>
    </xdr:from>
    <xdr:to>
      <xdr:col>11</xdr:col>
      <xdr:colOff>104775</xdr:colOff>
      <xdr:row>27</xdr:row>
      <xdr:rowOff>95250</xdr:rowOff>
    </xdr:to>
    <xdr:pic>
      <xdr:nvPicPr>
        <xdr:cNvPr id="3" name="Picture 2">
          <a:extLst>
            <a:ext uri="{FF2B5EF4-FFF2-40B4-BE49-F238E27FC236}">
              <a16:creationId xmlns:a16="http://schemas.microsoft.com/office/drawing/2014/main" id="{ED24298D-3170-8334-85CD-E89746B25C0C}"/>
            </a:ext>
            <a:ext uri="{147F2762-F138-4A5C-976F-8EAC2B608ADB}">
              <a16:predDERef xmlns:a16="http://schemas.microsoft.com/office/drawing/2014/main" pred="{1BD7BED2-A552-0672-A4C9-406C6BF62614}"/>
            </a:ext>
          </a:extLst>
        </xdr:cNvPr>
        <xdr:cNvPicPr>
          <a:picLocks noChangeAspect="1"/>
        </xdr:cNvPicPr>
      </xdr:nvPicPr>
      <xdr:blipFill>
        <a:blip xmlns:r="http://schemas.openxmlformats.org/officeDocument/2006/relationships" r:embed="rId2"/>
        <a:stretch>
          <a:fillRect/>
        </a:stretch>
      </xdr:blipFill>
      <xdr:spPr>
        <a:xfrm>
          <a:off x="7258050" y="3638550"/>
          <a:ext cx="4572000" cy="2276475"/>
        </a:xfrm>
        <a:prstGeom prst="rect">
          <a:avLst/>
        </a:prstGeom>
      </xdr:spPr>
    </xdr:pic>
    <xdr:clientData/>
  </xdr:twoCellAnchor>
  <xdr:twoCellAnchor editAs="oneCell">
    <xdr:from>
      <xdr:col>3</xdr:col>
      <xdr:colOff>0</xdr:colOff>
      <xdr:row>29</xdr:row>
      <xdr:rowOff>0</xdr:rowOff>
    </xdr:from>
    <xdr:to>
      <xdr:col>7</xdr:col>
      <xdr:colOff>57150</xdr:colOff>
      <xdr:row>37</xdr:row>
      <xdr:rowOff>180975</xdr:rowOff>
    </xdr:to>
    <xdr:pic>
      <xdr:nvPicPr>
        <xdr:cNvPr id="4" name="Picture 3">
          <a:extLst>
            <a:ext uri="{FF2B5EF4-FFF2-40B4-BE49-F238E27FC236}">
              <a16:creationId xmlns:a16="http://schemas.microsoft.com/office/drawing/2014/main" id="{23DF79F9-6F85-B117-2DBF-9E674103C2CE}"/>
            </a:ext>
            <a:ext uri="{147F2762-F138-4A5C-976F-8EAC2B608ADB}">
              <a16:predDERef xmlns:a16="http://schemas.microsoft.com/office/drawing/2014/main" pred="{ED24298D-3170-8334-85CD-E89746B25C0C}"/>
            </a:ext>
          </a:extLst>
        </xdr:cNvPr>
        <xdr:cNvPicPr>
          <a:picLocks noChangeAspect="1"/>
        </xdr:cNvPicPr>
      </xdr:nvPicPr>
      <xdr:blipFill>
        <a:blip xmlns:r="http://schemas.openxmlformats.org/officeDocument/2006/relationships" r:embed="rId3"/>
        <a:stretch>
          <a:fillRect/>
        </a:stretch>
      </xdr:blipFill>
      <xdr:spPr>
        <a:xfrm>
          <a:off x="2057400" y="6219825"/>
          <a:ext cx="4572000" cy="17811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15</xdr:col>
      <xdr:colOff>0</xdr:colOff>
      <xdr:row>7</xdr:row>
      <xdr:rowOff>0</xdr:rowOff>
    </xdr:from>
    <xdr:to>
      <xdr:col>21</xdr:col>
      <xdr:colOff>457200</xdr:colOff>
      <xdr:row>12</xdr:row>
      <xdr:rowOff>47625</xdr:rowOff>
    </xdr:to>
    <xdr:pic>
      <xdr:nvPicPr>
        <xdr:cNvPr id="2" name="Picture 1">
          <a:extLst>
            <a:ext uri="{FF2B5EF4-FFF2-40B4-BE49-F238E27FC236}">
              <a16:creationId xmlns:a16="http://schemas.microsoft.com/office/drawing/2014/main" id="{22F5F9A8-C7EF-770A-84BF-2E741F9A31F9}"/>
            </a:ext>
          </a:extLst>
        </xdr:cNvPr>
        <xdr:cNvPicPr>
          <a:picLocks noChangeAspect="1"/>
        </xdr:cNvPicPr>
      </xdr:nvPicPr>
      <xdr:blipFill>
        <a:blip xmlns:r="http://schemas.openxmlformats.org/officeDocument/2006/relationships" r:embed="rId1"/>
        <a:stretch>
          <a:fillRect/>
        </a:stretch>
      </xdr:blipFill>
      <xdr:spPr>
        <a:xfrm>
          <a:off x="11477625" y="1400175"/>
          <a:ext cx="4572000" cy="1990725"/>
        </a:xfrm>
        <a:prstGeom prst="rect">
          <a:avLst/>
        </a:prstGeom>
      </xdr:spPr>
    </xdr:pic>
    <xdr:clientData/>
  </xdr:twoCellAnchor>
  <xdr:twoCellAnchor editAs="oneCell">
    <xdr:from>
      <xdr:col>15</xdr:col>
      <xdr:colOff>0</xdr:colOff>
      <xdr:row>18</xdr:row>
      <xdr:rowOff>0</xdr:rowOff>
    </xdr:from>
    <xdr:to>
      <xdr:col>21</xdr:col>
      <xdr:colOff>457200</xdr:colOff>
      <xdr:row>22</xdr:row>
      <xdr:rowOff>190500</xdr:rowOff>
    </xdr:to>
    <xdr:pic>
      <xdr:nvPicPr>
        <xdr:cNvPr id="3" name="Picture 2">
          <a:extLst>
            <a:ext uri="{FF2B5EF4-FFF2-40B4-BE49-F238E27FC236}">
              <a16:creationId xmlns:a16="http://schemas.microsoft.com/office/drawing/2014/main" id="{74EED275-6D57-47F8-A946-B355844E68CC}"/>
            </a:ext>
            <a:ext uri="{147F2762-F138-4A5C-976F-8EAC2B608ADB}">
              <a16:predDERef xmlns:a16="http://schemas.microsoft.com/office/drawing/2014/main" pred="{22F5F9A8-C7EF-770A-84BF-2E741F9A31F9}"/>
            </a:ext>
          </a:extLst>
        </xdr:cNvPr>
        <xdr:cNvPicPr>
          <a:picLocks noChangeAspect="1"/>
        </xdr:cNvPicPr>
      </xdr:nvPicPr>
      <xdr:blipFill>
        <a:blip xmlns:r="http://schemas.openxmlformats.org/officeDocument/2006/relationships" r:embed="rId2"/>
        <a:stretch>
          <a:fillRect/>
        </a:stretch>
      </xdr:blipFill>
      <xdr:spPr>
        <a:xfrm>
          <a:off x="11477625" y="3600450"/>
          <a:ext cx="4572000" cy="990600"/>
        </a:xfrm>
        <a:prstGeom prst="rect">
          <a:avLst/>
        </a:prstGeom>
      </xdr:spPr>
    </xdr:pic>
    <xdr:clientData/>
  </xdr:twoCellAnchor>
  <xdr:twoCellAnchor editAs="oneCell">
    <xdr:from>
      <xdr:col>15</xdr:col>
      <xdr:colOff>0</xdr:colOff>
      <xdr:row>24</xdr:row>
      <xdr:rowOff>0</xdr:rowOff>
    </xdr:from>
    <xdr:to>
      <xdr:col>21</xdr:col>
      <xdr:colOff>457200</xdr:colOff>
      <xdr:row>31</xdr:row>
      <xdr:rowOff>66675</xdr:rowOff>
    </xdr:to>
    <xdr:pic>
      <xdr:nvPicPr>
        <xdr:cNvPr id="4" name="Picture 3">
          <a:extLst>
            <a:ext uri="{FF2B5EF4-FFF2-40B4-BE49-F238E27FC236}">
              <a16:creationId xmlns:a16="http://schemas.microsoft.com/office/drawing/2014/main" id="{5D7150A6-5147-3679-7FD2-B88915D20866}"/>
            </a:ext>
            <a:ext uri="{147F2762-F138-4A5C-976F-8EAC2B608ADB}">
              <a16:predDERef xmlns:a16="http://schemas.microsoft.com/office/drawing/2014/main" pred="{74EED275-6D57-47F8-A946-B355844E68CC}"/>
            </a:ext>
          </a:extLst>
        </xdr:cNvPr>
        <xdr:cNvPicPr>
          <a:picLocks noChangeAspect="1"/>
        </xdr:cNvPicPr>
      </xdr:nvPicPr>
      <xdr:blipFill>
        <a:blip xmlns:r="http://schemas.openxmlformats.org/officeDocument/2006/relationships" r:embed="rId3"/>
        <a:stretch>
          <a:fillRect/>
        </a:stretch>
      </xdr:blipFill>
      <xdr:spPr>
        <a:xfrm>
          <a:off x="11477625" y="4800600"/>
          <a:ext cx="4572000" cy="14668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0</xdr:colOff>
      <xdr:row>19</xdr:row>
      <xdr:rowOff>0</xdr:rowOff>
    </xdr:from>
    <xdr:to>
      <xdr:col>8</xdr:col>
      <xdr:colOff>66675</xdr:colOff>
      <xdr:row>22</xdr:row>
      <xdr:rowOff>85725</xdr:rowOff>
    </xdr:to>
    <xdr:pic>
      <xdr:nvPicPr>
        <xdr:cNvPr id="2" name="Picture 1">
          <a:extLst>
            <a:ext uri="{FF2B5EF4-FFF2-40B4-BE49-F238E27FC236}">
              <a16:creationId xmlns:a16="http://schemas.microsoft.com/office/drawing/2014/main" id="{A9054499-BD6C-07D2-A70B-276550C9A130}"/>
            </a:ext>
          </a:extLst>
        </xdr:cNvPr>
        <xdr:cNvPicPr>
          <a:picLocks noChangeAspect="1"/>
        </xdr:cNvPicPr>
      </xdr:nvPicPr>
      <xdr:blipFill>
        <a:blip xmlns:r="http://schemas.openxmlformats.org/officeDocument/2006/relationships" r:embed="rId1"/>
        <a:stretch>
          <a:fillRect/>
        </a:stretch>
      </xdr:blipFill>
      <xdr:spPr>
        <a:xfrm>
          <a:off x="2057400" y="5048250"/>
          <a:ext cx="4572000" cy="685800"/>
        </a:xfrm>
        <a:prstGeom prst="rect">
          <a:avLst/>
        </a:prstGeom>
      </xdr:spPr>
    </xdr:pic>
    <xdr:clientData/>
  </xdr:twoCellAnchor>
  <xdr:twoCellAnchor editAs="oneCell">
    <xdr:from>
      <xdr:col>3</xdr:col>
      <xdr:colOff>0</xdr:colOff>
      <xdr:row>23</xdr:row>
      <xdr:rowOff>0</xdr:rowOff>
    </xdr:from>
    <xdr:to>
      <xdr:col>8</xdr:col>
      <xdr:colOff>66675</xdr:colOff>
      <xdr:row>32</xdr:row>
      <xdr:rowOff>180975</xdr:rowOff>
    </xdr:to>
    <xdr:pic>
      <xdr:nvPicPr>
        <xdr:cNvPr id="3" name="Picture 2">
          <a:extLst>
            <a:ext uri="{FF2B5EF4-FFF2-40B4-BE49-F238E27FC236}">
              <a16:creationId xmlns:a16="http://schemas.microsoft.com/office/drawing/2014/main" id="{AF7F440E-311F-C971-B3DC-D812EB0C0D64}"/>
            </a:ext>
            <a:ext uri="{147F2762-F138-4A5C-976F-8EAC2B608ADB}">
              <a16:predDERef xmlns:a16="http://schemas.microsoft.com/office/drawing/2014/main" pred="{A9054499-BD6C-07D2-A70B-276550C9A130}"/>
            </a:ext>
          </a:extLst>
        </xdr:cNvPr>
        <xdr:cNvPicPr>
          <a:picLocks noChangeAspect="1"/>
        </xdr:cNvPicPr>
      </xdr:nvPicPr>
      <xdr:blipFill>
        <a:blip xmlns:r="http://schemas.openxmlformats.org/officeDocument/2006/relationships" r:embed="rId2"/>
        <a:stretch>
          <a:fillRect/>
        </a:stretch>
      </xdr:blipFill>
      <xdr:spPr>
        <a:xfrm>
          <a:off x="2057400" y="5848350"/>
          <a:ext cx="4572000" cy="1981200"/>
        </a:xfrm>
        <a:prstGeom prst="rect">
          <a:avLst/>
        </a:prstGeom>
      </xdr:spPr>
    </xdr:pic>
    <xdr:clientData/>
  </xdr:twoCellAnchor>
  <xdr:twoCellAnchor editAs="oneCell">
    <xdr:from>
      <xdr:col>3</xdr:col>
      <xdr:colOff>0</xdr:colOff>
      <xdr:row>34</xdr:row>
      <xdr:rowOff>0</xdr:rowOff>
    </xdr:from>
    <xdr:to>
      <xdr:col>8</xdr:col>
      <xdr:colOff>66675</xdr:colOff>
      <xdr:row>42</xdr:row>
      <xdr:rowOff>19050</xdr:rowOff>
    </xdr:to>
    <xdr:pic>
      <xdr:nvPicPr>
        <xdr:cNvPr id="4" name="Picture 3">
          <a:extLst>
            <a:ext uri="{FF2B5EF4-FFF2-40B4-BE49-F238E27FC236}">
              <a16:creationId xmlns:a16="http://schemas.microsoft.com/office/drawing/2014/main" id="{79CA45F2-C3A4-0136-ED03-5DFC30D1491F}"/>
            </a:ext>
            <a:ext uri="{147F2762-F138-4A5C-976F-8EAC2B608ADB}">
              <a16:predDERef xmlns:a16="http://schemas.microsoft.com/office/drawing/2014/main" pred="{AF7F440E-311F-C971-B3DC-D812EB0C0D64}"/>
            </a:ext>
          </a:extLst>
        </xdr:cNvPr>
        <xdr:cNvPicPr>
          <a:picLocks noChangeAspect="1"/>
        </xdr:cNvPicPr>
      </xdr:nvPicPr>
      <xdr:blipFill>
        <a:blip xmlns:r="http://schemas.openxmlformats.org/officeDocument/2006/relationships" r:embed="rId3"/>
        <a:stretch>
          <a:fillRect/>
        </a:stretch>
      </xdr:blipFill>
      <xdr:spPr>
        <a:xfrm>
          <a:off x="2057400" y="8048625"/>
          <a:ext cx="4572000" cy="1619250"/>
        </a:xfrm>
        <a:prstGeom prst="rect">
          <a:avLst/>
        </a:prstGeom>
      </xdr:spPr>
    </xdr:pic>
    <xdr:clientData/>
  </xdr:twoCellAnchor>
  <xdr:twoCellAnchor editAs="oneCell">
    <xdr:from>
      <xdr:col>3</xdr:col>
      <xdr:colOff>0</xdr:colOff>
      <xdr:row>43</xdr:row>
      <xdr:rowOff>0</xdr:rowOff>
    </xdr:from>
    <xdr:to>
      <xdr:col>8</xdr:col>
      <xdr:colOff>66675</xdr:colOff>
      <xdr:row>50</xdr:row>
      <xdr:rowOff>152400</xdr:rowOff>
    </xdr:to>
    <xdr:pic>
      <xdr:nvPicPr>
        <xdr:cNvPr id="5" name="Picture 4">
          <a:extLst>
            <a:ext uri="{FF2B5EF4-FFF2-40B4-BE49-F238E27FC236}">
              <a16:creationId xmlns:a16="http://schemas.microsoft.com/office/drawing/2014/main" id="{8C41FDDE-8081-8F92-6291-60756AB429F1}"/>
            </a:ext>
            <a:ext uri="{147F2762-F138-4A5C-976F-8EAC2B608ADB}">
              <a16:predDERef xmlns:a16="http://schemas.microsoft.com/office/drawing/2014/main" pred="{79CA45F2-C3A4-0136-ED03-5DFC30D1491F}"/>
            </a:ext>
          </a:extLst>
        </xdr:cNvPr>
        <xdr:cNvPicPr>
          <a:picLocks noChangeAspect="1"/>
        </xdr:cNvPicPr>
      </xdr:nvPicPr>
      <xdr:blipFill>
        <a:blip xmlns:r="http://schemas.openxmlformats.org/officeDocument/2006/relationships" r:embed="rId4"/>
        <a:stretch>
          <a:fillRect/>
        </a:stretch>
      </xdr:blipFill>
      <xdr:spPr>
        <a:xfrm>
          <a:off x="2057400" y="9848850"/>
          <a:ext cx="4572000" cy="155257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666750</xdr:colOff>
      <xdr:row>0</xdr:row>
      <xdr:rowOff>190500</xdr:rowOff>
    </xdr:from>
    <xdr:to>
      <xdr:col>8</xdr:col>
      <xdr:colOff>438150</xdr:colOff>
      <xdr:row>6</xdr:row>
      <xdr:rowOff>180975</xdr:rowOff>
    </xdr:to>
    <xdr:pic>
      <xdr:nvPicPr>
        <xdr:cNvPr id="2" name="Picture 1">
          <a:extLst>
            <a:ext uri="{FF2B5EF4-FFF2-40B4-BE49-F238E27FC236}">
              <a16:creationId xmlns:a16="http://schemas.microsoft.com/office/drawing/2014/main" id="{81AA8911-18A4-6C19-52CD-0434AC3DF6BF}"/>
            </a:ext>
          </a:extLst>
        </xdr:cNvPr>
        <xdr:cNvPicPr>
          <a:picLocks noChangeAspect="1"/>
        </xdr:cNvPicPr>
      </xdr:nvPicPr>
      <xdr:blipFill>
        <a:blip xmlns:r="http://schemas.openxmlformats.org/officeDocument/2006/relationships" r:embed="rId1"/>
        <a:stretch>
          <a:fillRect/>
        </a:stretch>
      </xdr:blipFill>
      <xdr:spPr>
        <a:xfrm>
          <a:off x="1352550" y="190500"/>
          <a:ext cx="4572000" cy="1190625"/>
        </a:xfrm>
        <a:prstGeom prst="rect">
          <a:avLst/>
        </a:prstGeom>
      </xdr:spPr>
    </xdr:pic>
    <xdr:clientData/>
  </xdr:twoCellAnchor>
  <xdr:twoCellAnchor editAs="oneCell">
    <xdr:from>
      <xdr:col>2</xdr:col>
      <xdr:colOff>104775</xdr:colOff>
      <xdr:row>18</xdr:row>
      <xdr:rowOff>104775</xdr:rowOff>
    </xdr:from>
    <xdr:to>
      <xdr:col>8</xdr:col>
      <xdr:colOff>561975</xdr:colOff>
      <xdr:row>24</xdr:row>
      <xdr:rowOff>57150</xdr:rowOff>
    </xdr:to>
    <xdr:pic>
      <xdr:nvPicPr>
        <xdr:cNvPr id="3" name="Picture 2">
          <a:extLst>
            <a:ext uri="{FF2B5EF4-FFF2-40B4-BE49-F238E27FC236}">
              <a16:creationId xmlns:a16="http://schemas.microsoft.com/office/drawing/2014/main" id="{D35C2433-5744-524B-9031-CE8E6EAB8CCD}"/>
            </a:ext>
            <a:ext uri="{147F2762-F138-4A5C-976F-8EAC2B608ADB}">
              <a16:predDERef xmlns:a16="http://schemas.microsoft.com/office/drawing/2014/main" pred="{81AA8911-18A4-6C19-52CD-0434AC3DF6BF}"/>
            </a:ext>
          </a:extLst>
        </xdr:cNvPr>
        <xdr:cNvPicPr>
          <a:picLocks noChangeAspect="1"/>
        </xdr:cNvPicPr>
      </xdr:nvPicPr>
      <xdr:blipFill>
        <a:blip xmlns:r="http://schemas.openxmlformats.org/officeDocument/2006/relationships" r:embed="rId2"/>
        <a:stretch>
          <a:fillRect/>
        </a:stretch>
      </xdr:blipFill>
      <xdr:spPr>
        <a:xfrm>
          <a:off x="1476375" y="3705225"/>
          <a:ext cx="4572000" cy="1152525"/>
        </a:xfrm>
        <a:prstGeom prst="rect">
          <a:avLst/>
        </a:prstGeom>
      </xdr:spPr>
    </xdr:pic>
    <xdr:clientData/>
  </xdr:twoCellAnchor>
  <xdr:twoCellAnchor editAs="oneCell">
    <xdr:from>
      <xdr:col>9</xdr:col>
      <xdr:colOff>0</xdr:colOff>
      <xdr:row>18</xdr:row>
      <xdr:rowOff>0</xdr:rowOff>
    </xdr:from>
    <xdr:to>
      <xdr:col>15</xdr:col>
      <xdr:colOff>457200</xdr:colOff>
      <xdr:row>24</xdr:row>
      <xdr:rowOff>104775</xdr:rowOff>
    </xdr:to>
    <xdr:pic>
      <xdr:nvPicPr>
        <xdr:cNvPr id="4" name="Picture 3">
          <a:extLst>
            <a:ext uri="{FF2B5EF4-FFF2-40B4-BE49-F238E27FC236}">
              <a16:creationId xmlns:a16="http://schemas.microsoft.com/office/drawing/2014/main" id="{1FD8D60A-57F6-CE90-02F2-2C5C1DCD15AF}"/>
            </a:ext>
            <a:ext uri="{147F2762-F138-4A5C-976F-8EAC2B608ADB}">
              <a16:predDERef xmlns:a16="http://schemas.microsoft.com/office/drawing/2014/main" pred="{D35C2433-5744-524B-9031-CE8E6EAB8CCD}"/>
            </a:ext>
          </a:extLst>
        </xdr:cNvPr>
        <xdr:cNvPicPr>
          <a:picLocks noChangeAspect="1"/>
        </xdr:cNvPicPr>
      </xdr:nvPicPr>
      <xdr:blipFill>
        <a:blip xmlns:r="http://schemas.openxmlformats.org/officeDocument/2006/relationships" r:embed="rId3"/>
        <a:stretch>
          <a:fillRect/>
        </a:stretch>
      </xdr:blipFill>
      <xdr:spPr>
        <a:xfrm>
          <a:off x="6172200" y="3600450"/>
          <a:ext cx="4572000" cy="1304925"/>
        </a:xfrm>
        <a:prstGeom prst="rect">
          <a:avLst/>
        </a:prstGeom>
      </xdr:spPr>
    </xdr:pic>
    <xdr:clientData/>
  </xdr:twoCellAnchor>
  <xdr:twoCellAnchor editAs="oneCell">
    <xdr:from>
      <xdr:col>2</xdr:col>
      <xdr:colOff>0</xdr:colOff>
      <xdr:row>9</xdr:row>
      <xdr:rowOff>0</xdr:rowOff>
    </xdr:from>
    <xdr:to>
      <xdr:col>8</xdr:col>
      <xdr:colOff>457200</xdr:colOff>
      <xdr:row>12</xdr:row>
      <xdr:rowOff>95250</xdr:rowOff>
    </xdr:to>
    <xdr:pic>
      <xdr:nvPicPr>
        <xdr:cNvPr id="5" name="Picture 4">
          <a:extLst>
            <a:ext uri="{FF2B5EF4-FFF2-40B4-BE49-F238E27FC236}">
              <a16:creationId xmlns:a16="http://schemas.microsoft.com/office/drawing/2014/main" id="{0A9D4AE9-AEAF-39C8-218B-DEBF89C9630C}"/>
            </a:ext>
            <a:ext uri="{147F2762-F138-4A5C-976F-8EAC2B608ADB}">
              <a16:predDERef xmlns:a16="http://schemas.microsoft.com/office/drawing/2014/main" pred="{1FD8D60A-57F6-CE90-02F2-2C5C1DCD15AF}"/>
            </a:ext>
          </a:extLst>
        </xdr:cNvPr>
        <xdr:cNvPicPr>
          <a:picLocks noChangeAspect="1"/>
        </xdr:cNvPicPr>
      </xdr:nvPicPr>
      <xdr:blipFill>
        <a:blip xmlns:r="http://schemas.openxmlformats.org/officeDocument/2006/relationships" r:embed="rId4"/>
        <a:stretch>
          <a:fillRect/>
        </a:stretch>
      </xdr:blipFill>
      <xdr:spPr>
        <a:xfrm>
          <a:off x="1371600" y="1800225"/>
          <a:ext cx="4572000" cy="695325"/>
        </a:xfrm>
        <a:prstGeom prst="rect">
          <a:avLst/>
        </a:prstGeom>
      </xdr:spPr>
    </xdr:pic>
    <xdr:clientData/>
  </xdr:twoCellAnchor>
  <xdr:twoCellAnchor editAs="oneCell">
    <xdr:from>
      <xdr:col>9</xdr:col>
      <xdr:colOff>0</xdr:colOff>
      <xdr:row>9</xdr:row>
      <xdr:rowOff>0</xdr:rowOff>
    </xdr:from>
    <xdr:to>
      <xdr:col>15</xdr:col>
      <xdr:colOff>457200</xdr:colOff>
      <xdr:row>12</xdr:row>
      <xdr:rowOff>85725</xdr:rowOff>
    </xdr:to>
    <xdr:pic>
      <xdr:nvPicPr>
        <xdr:cNvPr id="6" name="Picture 5">
          <a:extLst>
            <a:ext uri="{FF2B5EF4-FFF2-40B4-BE49-F238E27FC236}">
              <a16:creationId xmlns:a16="http://schemas.microsoft.com/office/drawing/2014/main" id="{3DA10A9C-B134-5C8B-B3CB-97C59E462F8E}"/>
            </a:ext>
            <a:ext uri="{147F2762-F138-4A5C-976F-8EAC2B608ADB}">
              <a16:predDERef xmlns:a16="http://schemas.microsoft.com/office/drawing/2014/main" pred="{0A9D4AE9-AEAF-39C8-218B-DEBF89C9630C}"/>
            </a:ext>
          </a:extLst>
        </xdr:cNvPr>
        <xdr:cNvPicPr>
          <a:picLocks noChangeAspect="1"/>
        </xdr:cNvPicPr>
      </xdr:nvPicPr>
      <xdr:blipFill>
        <a:blip xmlns:r="http://schemas.openxmlformats.org/officeDocument/2006/relationships" r:embed="rId5"/>
        <a:stretch>
          <a:fillRect/>
        </a:stretch>
      </xdr:blipFill>
      <xdr:spPr>
        <a:xfrm>
          <a:off x="6172200" y="1800225"/>
          <a:ext cx="4572000" cy="685800"/>
        </a:xfrm>
        <a:prstGeom prst="rect">
          <a:avLst/>
        </a:prstGeom>
      </xdr:spPr>
    </xdr:pic>
    <xdr:clientData/>
  </xdr:twoCellAnchor>
  <xdr:twoCellAnchor editAs="oneCell">
    <xdr:from>
      <xdr:col>2</xdr:col>
      <xdr:colOff>0</xdr:colOff>
      <xdr:row>26</xdr:row>
      <xdr:rowOff>0</xdr:rowOff>
    </xdr:from>
    <xdr:to>
      <xdr:col>8</xdr:col>
      <xdr:colOff>457200</xdr:colOff>
      <xdr:row>29</xdr:row>
      <xdr:rowOff>180975</xdr:rowOff>
    </xdr:to>
    <xdr:pic>
      <xdr:nvPicPr>
        <xdr:cNvPr id="7" name="Picture 6">
          <a:extLst>
            <a:ext uri="{FF2B5EF4-FFF2-40B4-BE49-F238E27FC236}">
              <a16:creationId xmlns:a16="http://schemas.microsoft.com/office/drawing/2014/main" id="{900FF430-9073-61FF-3625-A089BE8DCFF2}"/>
            </a:ext>
            <a:ext uri="{147F2762-F138-4A5C-976F-8EAC2B608ADB}">
              <a16:predDERef xmlns:a16="http://schemas.microsoft.com/office/drawing/2014/main" pred="{3DA10A9C-B134-5C8B-B3CB-97C59E462F8E}"/>
            </a:ext>
          </a:extLst>
        </xdr:cNvPr>
        <xdr:cNvPicPr>
          <a:picLocks noChangeAspect="1"/>
        </xdr:cNvPicPr>
      </xdr:nvPicPr>
      <xdr:blipFill>
        <a:blip xmlns:r="http://schemas.openxmlformats.org/officeDocument/2006/relationships" r:embed="rId6"/>
        <a:stretch>
          <a:fillRect/>
        </a:stretch>
      </xdr:blipFill>
      <xdr:spPr>
        <a:xfrm>
          <a:off x="1371600" y="5200650"/>
          <a:ext cx="4572000" cy="781050"/>
        </a:xfrm>
        <a:prstGeom prst="rect">
          <a:avLst/>
        </a:prstGeom>
      </xdr:spPr>
    </xdr:pic>
    <xdr:clientData/>
  </xdr:twoCellAnchor>
  <xdr:twoCellAnchor editAs="oneCell">
    <xdr:from>
      <xdr:col>9</xdr:col>
      <xdr:colOff>0</xdr:colOff>
      <xdr:row>32</xdr:row>
      <xdr:rowOff>0</xdr:rowOff>
    </xdr:from>
    <xdr:to>
      <xdr:col>15</xdr:col>
      <xdr:colOff>457200</xdr:colOff>
      <xdr:row>38</xdr:row>
      <xdr:rowOff>190500</xdr:rowOff>
    </xdr:to>
    <xdr:pic>
      <xdr:nvPicPr>
        <xdr:cNvPr id="9" name="Picture 8">
          <a:extLst>
            <a:ext uri="{FF2B5EF4-FFF2-40B4-BE49-F238E27FC236}">
              <a16:creationId xmlns:a16="http://schemas.microsoft.com/office/drawing/2014/main" id="{8A08E9E1-A19A-8D3F-CD15-38CE2060AA0A}"/>
            </a:ext>
            <a:ext uri="{147F2762-F138-4A5C-976F-8EAC2B608ADB}">
              <a16:predDERef xmlns:a16="http://schemas.microsoft.com/office/drawing/2014/main" pred="{09633053-E5A9-ECD4-0229-9DC3F576D542}"/>
            </a:ext>
          </a:extLst>
        </xdr:cNvPr>
        <xdr:cNvPicPr>
          <a:picLocks noChangeAspect="1"/>
        </xdr:cNvPicPr>
      </xdr:nvPicPr>
      <xdr:blipFill>
        <a:blip xmlns:r="http://schemas.openxmlformats.org/officeDocument/2006/relationships" r:embed="rId7"/>
        <a:stretch>
          <a:fillRect/>
        </a:stretch>
      </xdr:blipFill>
      <xdr:spPr>
        <a:xfrm>
          <a:off x="6172200" y="6400800"/>
          <a:ext cx="4572000" cy="1390650"/>
        </a:xfrm>
        <a:prstGeom prst="rect">
          <a:avLst/>
        </a:prstGeom>
      </xdr:spPr>
    </xdr:pic>
    <xdr:clientData/>
  </xdr:twoCellAnchor>
  <xdr:twoCellAnchor editAs="oneCell">
    <xdr:from>
      <xdr:col>2</xdr:col>
      <xdr:colOff>0</xdr:colOff>
      <xdr:row>32</xdr:row>
      <xdr:rowOff>0</xdr:rowOff>
    </xdr:from>
    <xdr:to>
      <xdr:col>8</xdr:col>
      <xdr:colOff>457200</xdr:colOff>
      <xdr:row>38</xdr:row>
      <xdr:rowOff>38100</xdr:rowOff>
    </xdr:to>
    <xdr:pic>
      <xdr:nvPicPr>
        <xdr:cNvPr id="10" name="Picture 9">
          <a:extLst>
            <a:ext uri="{FF2B5EF4-FFF2-40B4-BE49-F238E27FC236}">
              <a16:creationId xmlns:a16="http://schemas.microsoft.com/office/drawing/2014/main" id="{FB4227A6-43BC-A692-0FBB-8F9FDF290D51}"/>
            </a:ext>
            <a:ext uri="{147F2762-F138-4A5C-976F-8EAC2B608ADB}">
              <a16:predDERef xmlns:a16="http://schemas.microsoft.com/office/drawing/2014/main" pred="{8A08E9E1-A19A-8D3F-CD15-38CE2060AA0A}"/>
            </a:ext>
          </a:extLst>
        </xdr:cNvPr>
        <xdr:cNvPicPr>
          <a:picLocks noChangeAspect="1"/>
        </xdr:cNvPicPr>
      </xdr:nvPicPr>
      <xdr:blipFill>
        <a:blip xmlns:r="http://schemas.openxmlformats.org/officeDocument/2006/relationships" r:embed="rId8"/>
        <a:stretch>
          <a:fillRect/>
        </a:stretch>
      </xdr:blipFill>
      <xdr:spPr>
        <a:xfrm>
          <a:off x="1371600" y="6400800"/>
          <a:ext cx="4572000" cy="1238250"/>
        </a:xfrm>
        <a:prstGeom prst="rect">
          <a:avLst/>
        </a:prstGeom>
      </xdr:spPr>
    </xdr:pic>
    <xdr:clientData/>
  </xdr:twoCellAnchor>
  <xdr:twoCellAnchor editAs="oneCell">
    <xdr:from>
      <xdr:col>2</xdr:col>
      <xdr:colOff>0</xdr:colOff>
      <xdr:row>40</xdr:row>
      <xdr:rowOff>0</xdr:rowOff>
    </xdr:from>
    <xdr:to>
      <xdr:col>8</xdr:col>
      <xdr:colOff>457200</xdr:colOff>
      <xdr:row>44</xdr:row>
      <xdr:rowOff>95250</xdr:rowOff>
    </xdr:to>
    <xdr:pic>
      <xdr:nvPicPr>
        <xdr:cNvPr id="11" name="Picture 10">
          <a:extLst>
            <a:ext uri="{FF2B5EF4-FFF2-40B4-BE49-F238E27FC236}">
              <a16:creationId xmlns:a16="http://schemas.microsoft.com/office/drawing/2014/main" id="{816395D7-075D-0DDF-0595-616AE8FCC704}"/>
            </a:ext>
            <a:ext uri="{147F2762-F138-4A5C-976F-8EAC2B608ADB}">
              <a16:predDERef xmlns:a16="http://schemas.microsoft.com/office/drawing/2014/main" pred="{FB4227A6-43BC-A692-0FBB-8F9FDF290D51}"/>
            </a:ext>
          </a:extLst>
        </xdr:cNvPr>
        <xdr:cNvPicPr>
          <a:picLocks noChangeAspect="1"/>
        </xdr:cNvPicPr>
      </xdr:nvPicPr>
      <xdr:blipFill>
        <a:blip xmlns:r="http://schemas.openxmlformats.org/officeDocument/2006/relationships" r:embed="rId9"/>
        <a:stretch>
          <a:fillRect/>
        </a:stretch>
      </xdr:blipFill>
      <xdr:spPr>
        <a:xfrm>
          <a:off x="1371600" y="8001000"/>
          <a:ext cx="4572000" cy="895350"/>
        </a:xfrm>
        <a:prstGeom prst="rect">
          <a:avLst/>
        </a:prstGeom>
      </xdr:spPr>
    </xdr:pic>
    <xdr:clientData/>
  </xdr:twoCellAnchor>
  <xdr:twoCellAnchor editAs="oneCell">
    <xdr:from>
      <xdr:col>2</xdr:col>
      <xdr:colOff>0</xdr:colOff>
      <xdr:row>46</xdr:row>
      <xdr:rowOff>0</xdr:rowOff>
    </xdr:from>
    <xdr:to>
      <xdr:col>8</xdr:col>
      <xdr:colOff>457200</xdr:colOff>
      <xdr:row>49</xdr:row>
      <xdr:rowOff>66675</xdr:rowOff>
    </xdr:to>
    <xdr:pic>
      <xdr:nvPicPr>
        <xdr:cNvPr id="8" name="Picture 7">
          <a:extLst>
            <a:ext uri="{FF2B5EF4-FFF2-40B4-BE49-F238E27FC236}">
              <a16:creationId xmlns:a16="http://schemas.microsoft.com/office/drawing/2014/main" id="{4DE14154-B808-B9A0-5634-E590713B9C52}"/>
            </a:ext>
            <a:ext uri="{147F2762-F138-4A5C-976F-8EAC2B608ADB}">
              <a16:predDERef xmlns:a16="http://schemas.microsoft.com/office/drawing/2014/main" pred="{816395D7-075D-0DDF-0595-616AE8FCC704}"/>
            </a:ext>
          </a:extLst>
        </xdr:cNvPr>
        <xdr:cNvPicPr>
          <a:picLocks noChangeAspect="1"/>
        </xdr:cNvPicPr>
      </xdr:nvPicPr>
      <xdr:blipFill>
        <a:blip xmlns:r="http://schemas.openxmlformats.org/officeDocument/2006/relationships" r:embed="rId10"/>
        <a:stretch>
          <a:fillRect/>
        </a:stretch>
      </xdr:blipFill>
      <xdr:spPr>
        <a:xfrm>
          <a:off x="1371600" y="9201150"/>
          <a:ext cx="4572000" cy="666750"/>
        </a:xfrm>
        <a:prstGeom prst="rect">
          <a:avLst/>
        </a:prstGeom>
      </xdr:spPr>
    </xdr:pic>
    <xdr:clientData/>
  </xdr:twoCellAnchor>
  <xdr:twoCellAnchor editAs="oneCell">
    <xdr:from>
      <xdr:col>9</xdr:col>
      <xdr:colOff>0</xdr:colOff>
      <xdr:row>46</xdr:row>
      <xdr:rowOff>0</xdr:rowOff>
    </xdr:from>
    <xdr:to>
      <xdr:col>15</xdr:col>
      <xdr:colOff>447675</xdr:colOff>
      <xdr:row>50</xdr:row>
      <xdr:rowOff>171450</xdr:rowOff>
    </xdr:to>
    <xdr:pic>
      <xdr:nvPicPr>
        <xdr:cNvPr id="12" name="Picture 11">
          <a:extLst>
            <a:ext uri="{FF2B5EF4-FFF2-40B4-BE49-F238E27FC236}">
              <a16:creationId xmlns:a16="http://schemas.microsoft.com/office/drawing/2014/main" id="{17414949-E344-B715-735D-8E88B53B11F6}"/>
            </a:ext>
            <a:ext uri="{147F2762-F138-4A5C-976F-8EAC2B608ADB}">
              <a16:predDERef xmlns:a16="http://schemas.microsoft.com/office/drawing/2014/main" pred="{4DE14154-B808-B9A0-5634-E590713B9C52}"/>
            </a:ext>
          </a:extLst>
        </xdr:cNvPr>
        <xdr:cNvPicPr>
          <a:picLocks noChangeAspect="1"/>
        </xdr:cNvPicPr>
      </xdr:nvPicPr>
      <xdr:blipFill>
        <a:blip xmlns:r="http://schemas.openxmlformats.org/officeDocument/2006/relationships" r:embed="rId11"/>
        <a:stretch>
          <a:fillRect/>
        </a:stretch>
      </xdr:blipFill>
      <xdr:spPr>
        <a:xfrm>
          <a:off x="6172200" y="9201150"/>
          <a:ext cx="4562475" cy="97155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11</xdr:row>
      <xdr:rowOff>0</xdr:rowOff>
    </xdr:from>
    <xdr:to>
      <xdr:col>1</xdr:col>
      <xdr:colOff>3400425</xdr:colOff>
      <xdr:row>24</xdr:row>
      <xdr:rowOff>133350</xdr:rowOff>
    </xdr:to>
    <xdr:pic>
      <xdr:nvPicPr>
        <xdr:cNvPr id="3" name="Picture 2">
          <a:extLst>
            <a:ext uri="{FF2B5EF4-FFF2-40B4-BE49-F238E27FC236}">
              <a16:creationId xmlns:a16="http://schemas.microsoft.com/office/drawing/2014/main" id="{B41E8609-8FD7-9CBC-1BC0-3CC9F29F4A81}"/>
            </a:ext>
          </a:extLst>
        </xdr:cNvPr>
        <xdr:cNvPicPr>
          <a:picLocks noChangeAspect="1"/>
        </xdr:cNvPicPr>
      </xdr:nvPicPr>
      <xdr:blipFill>
        <a:blip xmlns:r="http://schemas.openxmlformats.org/officeDocument/2006/relationships" r:embed="rId1"/>
        <a:stretch>
          <a:fillRect/>
        </a:stretch>
      </xdr:blipFill>
      <xdr:spPr>
        <a:xfrm>
          <a:off x="0" y="2800350"/>
          <a:ext cx="4572000" cy="2733675"/>
        </a:xfrm>
        <a:prstGeom prst="rect">
          <a:avLst/>
        </a:prstGeom>
      </xdr:spPr>
    </xdr:pic>
    <xdr:clientData/>
  </xdr:twoCellAnchor>
  <xdr:twoCellAnchor editAs="oneCell">
    <xdr:from>
      <xdr:col>0</xdr:col>
      <xdr:colOff>0</xdr:colOff>
      <xdr:row>25</xdr:row>
      <xdr:rowOff>0</xdr:rowOff>
    </xdr:from>
    <xdr:to>
      <xdr:col>1</xdr:col>
      <xdr:colOff>3400425</xdr:colOff>
      <xdr:row>27</xdr:row>
      <xdr:rowOff>9525</xdr:rowOff>
    </xdr:to>
    <xdr:pic>
      <xdr:nvPicPr>
        <xdr:cNvPr id="4" name="Picture 3">
          <a:extLst>
            <a:ext uri="{FF2B5EF4-FFF2-40B4-BE49-F238E27FC236}">
              <a16:creationId xmlns:a16="http://schemas.microsoft.com/office/drawing/2014/main" id="{CB097CF5-5022-E03F-549C-34089CA9C431}"/>
            </a:ext>
            <a:ext uri="{147F2762-F138-4A5C-976F-8EAC2B608ADB}">
              <a16:predDERef xmlns:a16="http://schemas.microsoft.com/office/drawing/2014/main" pred="{B41E8609-8FD7-9CBC-1BC0-3CC9F29F4A81}"/>
            </a:ext>
          </a:extLst>
        </xdr:cNvPr>
        <xdr:cNvPicPr>
          <a:picLocks noChangeAspect="1"/>
        </xdr:cNvPicPr>
      </xdr:nvPicPr>
      <xdr:blipFill>
        <a:blip xmlns:r="http://schemas.openxmlformats.org/officeDocument/2006/relationships" r:embed="rId2"/>
        <a:stretch>
          <a:fillRect/>
        </a:stretch>
      </xdr:blipFill>
      <xdr:spPr>
        <a:xfrm>
          <a:off x="0" y="5600700"/>
          <a:ext cx="4572000" cy="409575"/>
        </a:xfrm>
        <a:prstGeom prst="rect">
          <a:avLst/>
        </a:prstGeom>
      </xdr:spPr>
    </xdr:pic>
    <xdr:clientData/>
  </xdr:twoCellAnchor>
  <xdr:twoCellAnchor editAs="oneCell">
    <xdr:from>
      <xdr:col>0</xdr:col>
      <xdr:colOff>0</xdr:colOff>
      <xdr:row>28</xdr:row>
      <xdr:rowOff>0</xdr:rowOff>
    </xdr:from>
    <xdr:to>
      <xdr:col>1</xdr:col>
      <xdr:colOff>3400425</xdr:colOff>
      <xdr:row>38</xdr:row>
      <xdr:rowOff>0</xdr:rowOff>
    </xdr:to>
    <xdr:pic>
      <xdr:nvPicPr>
        <xdr:cNvPr id="5" name="Picture 4">
          <a:extLst>
            <a:ext uri="{FF2B5EF4-FFF2-40B4-BE49-F238E27FC236}">
              <a16:creationId xmlns:a16="http://schemas.microsoft.com/office/drawing/2014/main" id="{9DA3B864-86EA-5208-1A12-E781CD9B34DC}"/>
            </a:ext>
            <a:ext uri="{147F2762-F138-4A5C-976F-8EAC2B608ADB}">
              <a16:predDERef xmlns:a16="http://schemas.microsoft.com/office/drawing/2014/main" pred="{CB097CF5-5022-E03F-549C-34089CA9C431}"/>
            </a:ext>
          </a:extLst>
        </xdr:cNvPr>
        <xdr:cNvPicPr>
          <a:picLocks noChangeAspect="1"/>
        </xdr:cNvPicPr>
      </xdr:nvPicPr>
      <xdr:blipFill>
        <a:blip xmlns:r="http://schemas.openxmlformats.org/officeDocument/2006/relationships" r:embed="rId3"/>
        <a:stretch>
          <a:fillRect/>
        </a:stretch>
      </xdr:blipFill>
      <xdr:spPr>
        <a:xfrm>
          <a:off x="0" y="6200775"/>
          <a:ext cx="4572000" cy="2000250"/>
        </a:xfrm>
        <a:prstGeom prst="rect">
          <a:avLst/>
        </a:prstGeom>
      </xdr:spPr>
    </xdr:pic>
    <xdr:clientData/>
  </xdr:twoCellAnchor>
  <xdr:twoCellAnchor editAs="oneCell">
    <xdr:from>
      <xdr:col>2</xdr:col>
      <xdr:colOff>0</xdr:colOff>
      <xdr:row>17</xdr:row>
      <xdr:rowOff>0</xdr:rowOff>
    </xdr:from>
    <xdr:to>
      <xdr:col>7</xdr:col>
      <xdr:colOff>200025</xdr:colOff>
      <xdr:row>27</xdr:row>
      <xdr:rowOff>0</xdr:rowOff>
    </xdr:to>
    <xdr:pic>
      <xdr:nvPicPr>
        <xdr:cNvPr id="2" name="Picture 1">
          <a:extLst>
            <a:ext uri="{FF2B5EF4-FFF2-40B4-BE49-F238E27FC236}">
              <a16:creationId xmlns:a16="http://schemas.microsoft.com/office/drawing/2014/main" id="{700152E8-15F7-260E-B6F6-D45C31BCB541}"/>
            </a:ext>
            <a:ext uri="{147F2762-F138-4A5C-976F-8EAC2B608ADB}">
              <a16:predDERef xmlns:a16="http://schemas.microsoft.com/office/drawing/2014/main" pred="{9DA3B864-86EA-5208-1A12-E781CD9B34DC}"/>
            </a:ext>
          </a:extLst>
        </xdr:cNvPr>
        <xdr:cNvPicPr>
          <a:picLocks noChangeAspect="1"/>
        </xdr:cNvPicPr>
      </xdr:nvPicPr>
      <xdr:blipFill>
        <a:blip xmlns:r="http://schemas.openxmlformats.org/officeDocument/2006/relationships" r:embed="rId4"/>
        <a:stretch>
          <a:fillRect/>
        </a:stretch>
      </xdr:blipFill>
      <xdr:spPr>
        <a:xfrm>
          <a:off x="5781675" y="4362450"/>
          <a:ext cx="4572000" cy="2000250"/>
        </a:xfrm>
        <a:prstGeom prst="rect">
          <a:avLst/>
        </a:prstGeom>
      </xdr:spPr>
    </xdr:pic>
    <xdr:clientData/>
  </xdr:twoCellAnchor>
  <xdr:twoCellAnchor editAs="oneCell">
    <xdr:from>
      <xdr:col>2</xdr:col>
      <xdr:colOff>0</xdr:colOff>
      <xdr:row>11</xdr:row>
      <xdr:rowOff>0</xdr:rowOff>
    </xdr:from>
    <xdr:to>
      <xdr:col>7</xdr:col>
      <xdr:colOff>200025</xdr:colOff>
      <xdr:row>15</xdr:row>
      <xdr:rowOff>142875</xdr:rowOff>
    </xdr:to>
    <xdr:pic>
      <xdr:nvPicPr>
        <xdr:cNvPr id="6" name="Picture 5">
          <a:extLst>
            <a:ext uri="{FF2B5EF4-FFF2-40B4-BE49-F238E27FC236}">
              <a16:creationId xmlns:a16="http://schemas.microsoft.com/office/drawing/2014/main" id="{7BA44959-49D8-F280-31C1-B33FC032826A}"/>
            </a:ext>
            <a:ext uri="{147F2762-F138-4A5C-976F-8EAC2B608ADB}">
              <a16:predDERef xmlns:a16="http://schemas.microsoft.com/office/drawing/2014/main" pred="{700152E8-15F7-260E-B6F6-D45C31BCB541}"/>
            </a:ext>
          </a:extLst>
        </xdr:cNvPr>
        <xdr:cNvPicPr>
          <a:picLocks noChangeAspect="1"/>
        </xdr:cNvPicPr>
      </xdr:nvPicPr>
      <xdr:blipFill>
        <a:blip xmlns:r="http://schemas.openxmlformats.org/officeDocument/2006/relationships" r:embed="rId5"/>
        <a:stretch>
          <a:fillRect/>
        </a:stretch>
      </xdr:blipFill>
      <xdr:spPr>
        <a:xfrm>
          <a:off x="5781675" y="3162300"/>
          <a:ext cx="4572000" cy="942975"/>
        </a:xfrm>
        <a:prstGeom prst="rect">
          <a:avLst/>
        </a:prstGeom>
      </xdr:spPr>
    </xdr:pic>
    <xdr:clientData/>
  </xdr:twoCellAnchor>
  <xdr:twoCellAnchor editAs="oneCell">
    <xdr:from>
      <xdr:col>2</xdr:col>
      <xdr:colOff>0</xdr:colOff>
      <xdr:row>28</xdr:row>
      <xdr:rowOff>0</xdr:rowOff>
    </xdr:from>
    <xdr:to>
      <xdr:col>7</xdr:col>
      <xdr:colOff>200025</xdr:colOff>
      <xdr:row>31</xdr:row>
      <xdr:rowOff>95250</xdr:rowOff>
    </xdr:to>
    <xdr:pic>
      <xdr:nvPicPr>
        <xdr:cNvPr id="7" name="Picture 6">
          <a:extLst>
            <a:ext uri="{FF2B5EF4-FFF2-40B4-BE49-F238E27FC236}">
              <a16:creationId xmlns:a16="http://schemas.microsoft.com/office/drawing/2014/main" id="{323B6F56-C89B-1AF1-904B-A31C47ACC46E}"/>
            </a:ext>
            <a:ext uri="{147F2762-F138-4A5C-976F-8EAC2B608ADB}">
              <a16:predDERef xmlns:a16="http://schemas.microsoft.com/office/drawing/2014/main" pred="{7BA44959-49D8-F280-31C1-B33FC032826A}"/>
            </a:ext>
          </a:extLst>
        </xdr:cNvPr>
        <xdr:cNvPicPr>
          <a:picLocks noChangeAspect="1"/>
        </xdr:cNvPicPr>
      </xdr:nvPicPr>
      <xdr:blipFill>
        <a:blip xmlns:r="http://schemas.openxmlformats.org/officeDocument/2006/relationships" r:embed="rId6"/>
        <a:stretch>
          <a:fillRect/>
        </a:stretch>
      </xdr:blipFill>
      <xdr:spPr>
        <a:xfrm>
          <a:off x="5781675" y="6562725"/>
          <a:ext cx="4572000" cy="695325"/>
        </a:xfrm>
        <a:prstGeom prst="rect">
          <a:avLst/>
        </a:prstGeom>
      </xdr:spPr>
    </xdr:pic>
    <xdr:clientData/>
  </xdr:twoCellAnchor>
  <xdr:twoCellAnchor editAs="oneCell">
    <xdr:from>
      <xdr:col>9</xdr:col>
      <xdr:colOff>0</xdr:colOff>
      <xdr:row>11</xdr:row>
      <xdr:rowOff>0</xdr:rowOff>
    </xdr:from>
    <xdr:to>
      <xdr:col>15</xdr:col>
      <xdr:colOff>447675</xdr:colOff>
      <xdr:row>19</xdr:row>
      <xdr:rowOff>104775</xdr:rowOff>
    </xdr:to>
    <xdr:pic>
      <xdr:nvPicPr>
        <xdr:cNvPr id="8" name="Picture 7">
          <a:extLst>
            <a:ext uri="{FF2B5EF4-FFF2-40B4-BE49-F238E27FC236}">
              <a16:creationId xmlns:a16="http://schemas.microsoft.com/office/drawing/2014/main" id="{B289A97F-1077-84F5-0609-6DDA0F98D953}"/>
            </a:ext>
            <a:ext uri="{147F2762-F138-4A5C-976F-8EAC2B608ADB}">
              <a16:predDERef xmlns:a16="http://schemas.microsoft.com/office/drawing/2014/main" pred="{323B6F56-C89B-1AF1-904B-A31C47ACC46E}"/>
            </a:ext>
          </a:extLst>
        </xdr:cNvPr>
        <xdr:cNvPicPr>
          <a:picLocks noChangeAspect="1"/>
        </xdr:cNvPicPr>
      </xdr:nvPicPr>
      <xdr:blipFill>
        <a:blip xmlns:r="http://schemas.openxmlformats.org/officeDocument/2006/relationships" r:embed="rId7"/>
        <a:stretch>
          <a:fillRect/>
        </a:stretch>
      </xdr:blipFill>
      <xdr:spPr>
        <a:xfrm>
          <a:off x="10582275" y="3162300"/>
          <a:ext cx="4572000" cy="1704975"/>
        </a:xfrm>
        <a:prstGeom prst="rect">
          <a:avLst/>
        </a:prstGeom>
      </xdr:spPr>
    </xdr:pic>
    <xdr:clientData/>
  </xdr:twoCellAnchor>
  <xdr:twoCellAnchor editAs="oneCell">
    <xdr:from>
      <xdr:col>16</xdr:col>
      <xdr:colOff>0</xdr:colOff>
      <xdr:row>11</xdr:row>
      <xdr:rowOff>0</xdr:rowOff>
    </xdr:from>
    <xdr:to>
      <xdr:col>22</xdr:col>
      <xdr:colOff>457200</xdr:colOff>
      <xdr:row>15</xdr:row>
      <xdr:rowOff>9525</xdr:rowOff>
    </xdr:to>
    <xdr:pic>
      <xdr:nvPicPr>
        <xdr:cNvPr id="9" name="Picture 8">
          <a:extLst>
            <a:ext uri="{FF2B5EF4-FFF2-40B4-BE49-F238E27FC236}">
              <a16:creationId xmlns:a16="http://schemas.microsoft.com/office/drawing/2014/main" id="{C689250F-07F6-8331-C31B-369A5EB6CEF0}"/>
            </a:ext>
            <a:ext uri="{147F2762-F138-4A5C-976F-8EAC2B608ADB}">
              <a16:predDERef xmlns:a16="http://schemas.microsoft.com/office/drawing/2014/main" pred="{B289A97F-1077-84F5-0609-6DDA0F98D953}"/>
            </a:ext>
          </a:extLst>
        </xdr:cNvPr>
        <xdr:cNvPicPr>
          <a:picLocks noChangeAspect="1"/>
        </xdr:cNvPicPr>
      </xdr:nvPicPr>
      <xdr:blipFill>
        <a:blip xmlns:r="http://schemas.openxmlformats.org/officeDocument/2006/relationships" r:embed="rId8"/>
        <a:stretch>
          <a:fillRect/>
        </a:stretch>
      </xdr:blipFill>
      <xdr:spPr>
        <a:xfrm>
          <a:off x="16335375" y="4314825"/>
          <a:ext cx="4572000" cy="809625"/>
        </a:xfrm>
        <a:prstGeom prst="rect">
          <a:avLst/>
        </a:prstGeom>
      </xdr:spPr>
    </xdr:pic>
    <xdr:clientData/>
  </xdr:twoCellAnchor>
  <xdr:twoCellAnchor editAs="oneCell">
    <xdr:from>
      <xdr:col>16</xdr:col>
      <xdr:colOff>0</xdr:colOff>
      <xdr:row>16</xdr:row>
      <xdr:rowOff>0</xdr:rowOff>
    </xdr:from>
    <xdr:to>
      <xdr:col>22</xdr:col>
      <xdr:colOff>457200</xdr:colOff>
      <xdr:row>25</xdr:row>
      <xdr:rowOff>19050</xdr:rowOff>
    </xdr:to>
    <xdr:pic>
      <xdr:nvPicPr>
        <xdr:cNvPr id="10" name="Picture 9">
          <a:extLst>
            <a:ext uri="{FF2B5EF4-FFF2-40B4-BE49-F238E27FC236}">
              <a16:creationId xmlns:a16="http://schemas.microsoft.com/office/drawing/2014/main" id="{34CB7D61-3F98-4E0D-4513-B52E7E7FE5F1}"/>
            </a:ext>
            <a:ext uri="{147F2762-F138-4A5C-976F-8EAC2B608ADB}">
              <a16:predDERef xmlns:a16="http://schemas.microsoft.com/office/drawing/2014/main" pred="{C689250F-07F6-8331-C31B-369A5EB6CEF0}"/>
            </a:ext>
          </a:extLst>
        </xdr:cNvPr>
        <xdr:cNvPicPr>
          <a:picLocks noChangeAspect="1"/>
        </xdr:cNvPicPr>
      </xdr:nvPicPr>
      <xdr:blipFill>
        <a:blip xmlns:r="http://schemas.openxmlformats.org/officeDocument/2006/relationships" r:embed="rId9"/>
        <a:stretch>
          <a:fillRect/>
        </a:stretch>
      </xdr:blipFill>
      <xdr:spPr>
        <a:xfrm>
          <a:off x="16335375" y="5314950"/>
          <a:ext cx="4572000" cy="181927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18</xdr:col>
      <xdr:colOff>0</xdr:colOff>
      <xdr:row>16</xdr:row>
      <xdr:rowOff>0</xdr:rowOff>
    </xdr:from>
    <xdr:to>
      <xdr:col>24</xdr:col>
      <xdr:colOff>457200</xdr:colOff>
      <xdr:row>20</xdr:row>
      <xdr:rowOff>85725</xdr:rowOff>
    </xdr:to>
    <xdr:pic>
      <xdr:nvPicPr>
        <xdr:cNvPr id="3" name="Picture 2">
          <a:extLst>
            <a:ext uri="{FF2B5EF4-FFF2-40B4-BE49-F238E27FC236}">
              <a16:creationId xmlns:a16="http://schemas.microsoft.com/office/drawing/2014/main" id="{A5801D04-6F5D-318A-9FF0-CC5347BCB49C}"/>
            </a:ext>
            <a:ext uri="{147F2762-F138-4A5C-976F-8EAC2B608ADB}">
              <a16:predDERef xmlns:a16="http://schemas.microsoft.com/office/drawing/2014/main" pred="{72D89B05-FD26-F250-750C-7EAB852B5903}"/>
            </a:ext>
          </a:extLst>
        </xdr:cNvPr>
        <xdr:cNvPicPr>
          <a:picLocks noChangeAspect="1"/>
        </xdr:cNvPicPr>
      </xdr:nvPicPr>
      <xdr:blipFill>
        <a:blip xmlns:r="http://schemas.openxmlformats.org/officeDocument/2006/relationships" r:embed="rId1"/>
        <a:stretch>
          <a:fillRect/>
        </a:stretch>
      </xdr:blipFill>
      <xdr:spPr>
        <a:xfrm>
          <a:off x="14373225" y="3200400"/>
          <a:ext cx="4572000" cy="885825"/>
        </a:xfrm>
        <a:prstGeom prst="rect">
          <a:avLst/>
        </a:prstGeom>
      </xdr:spPr>
    </xdr:pic>
    <xdr:clientData/>
  </xdr:twoCellAnchor>
  <xdr:twoCellAnchor editAs="oneCell">
    <xdr:from>
      <xdr:col>18</xdr:col>
      <xdr:colOff>0</xdr:colOff>
      <xdr:row>21</xdr:row>
      <xdr:rowOff>0</xdr:rowOff>
    </xdr:from>
    <xdr:to>
      <xdr:col>24</xdr:col>
      <xdr:colOff>457200</xdr:colOff>
      <xdr:row>26</xdr:row>
      <xdr:rowOff>114300</xdr:rowOff>
    </xdr:to>
    <xdr:pic>
      <xdr:nvPicPr>
        <xdr:cNvPr id="4" name="Picture 3">
          <a:extLst>
            <a:ext uri="{FF2B5EF4-FFF2-40B4-BE49-F238E27FC236}">
              <a16:creationId xmlns:a16="http://schemas.microsoft.com/office/drawing/2014/main" id="{4A617FB1-D11F-813D-C2CF-0BA5A96E4FF7}"/>
            </a:ext>
            <a:ext uri="{147F2762-F138-4A5C-976F-8EAC2B608ADB}">
              <a16:predDERef xmlns:a16="http://schemas.microsoft.com/office/drawing/2014/main" pred="{A5801D04-6F5D-318A-9FF0-CC5347BCB49C}"/>
            </a:ext>
          </a:extLst>
        </xdr:cNvPr>
        <xdr:cNvPicPr>
          <a:picLocks noChangeAspect="1"/>
        </xdr:cNvPicPr>
      </xdr:nvPicPr>
      <xdr:blipFill>
        <a:blip xmlns:r="http://schemas.openxmlformats.org/officeDocument/2006/relationships" r:embed="rId2"/>
        <a:stretch>
          <a:fillRect/>
        </a:stretch>
      </xdr:blipFill>
      <xdr:spPr>
        <a:xfrm>
          <a:off x="14373225" y="4200525"/>
          <a:ext cx="4572000" cy="1114425"/>
        </a:xfrm>
        <a:prstGeom prst="rect">
          <a:avLst/>
        </a:prstGeom>
      </xdr:spPr>
    </xdr:pic>
    <xdr:clientData/>
  </xdr:twoCellAnchor>
  <xdr:twoCellAnchor editAs="oneCell">
    <xdr:from>
      <xdr:col>18</xdr:col>
      <xdr:colOff>0</xdr:colOff>
      <xdr:row>28</xdr:row>
      <xdr:rowOff>0</xdr:rowOff>
    </xdr:from>
    <xdr:to>
      <xdr:col>24</xdr:col>
      <xdr:colOff>457200</xdr:colOff>
      <xdr:row>34</xdr:row>
      <xdr:rowOff>133350</xdr:rowOff>
    </xdr:to>
    <xdr:pic>
      <xdr:nvPicPr>
        <xdr:cNvPr id="5" name="Picture 4">
          <a:extLst>
            <a:ext uri="{FF2B5EF4-FFF2-40B4-BE49-F238E27FC236}">
              <a16:creationId xmlns:a16="http://schemas.microsoft.com/office/drawing/2014/main" id="{15C8D2FE-4B91-329A-D101-9C16FCF15E87}"/>
            </a:ext>
            <a:ext uri="{147F2762-F138-4A5C-976F-8EAC2B608ADB}">
              <a16:predDERef xmlns:a16="http://schemas.microsoft.com/office/drawing/2014/main" pred="{4A617FB1-D11F-813D-C2CF-0BA5A96E4FF7}"/>
            </a:ext>
          </a:extLst>
        </xdr:cNvPr>
        <xdr:cNvPicPr>
          <a:picLocks noChangeAspect="1"/>
        </xdr:cNvPicPr>
      </xdr:nvPicPr>
      <xdr:blipFill>
        <a:blip xmlns:r="http://schemas.openxmlformats.org/officeDocument/2006/relationships" r:embed="rId3"/>
        <a:stretch>
          <a:fillRect/>
        </a:stretch>
      </xdr:blipFill>
      <xdr:spPr>
        <a:xfrm>
          <a:off x="14373225" y="5600700"/>
          <a:ext cx="4572000" cy="1333500"/>
        </a:xfrm>
        <a:prstGeom prst="rect">
          <a:avLst/>
        </a:prstGeom>
      </xdr:spPr>
    </xdr:pic>
    <xdr:clientData/>
  </xdr:twoCellAnchor>
  <xdr:twoCellAnchor editAs="oneCell">
    <xdr:from>
      <xdr:col>18</xdr:col>
      <xdr:colOff>0</xdr:colOff>
      <xdr:row>36</xdr:row>
      <xdr:rowOff>0</xdr:rowOff>
    </xdr:from>
    <xdr:to>
      <xdr:col>24</xdr:col>
      <xdr:colOff>457200</xdr:colOff>
      <xdr:row>44</xdr:row>
      <xdr:rowOff>47625</xdr:rowOff>
    </xdr:to>
    <xdr:pic>
      <xdr:nvPicPr>
        <xdr:cNvPr id="6" name="Picture 5">
          <a:extLst>
            <a:ext uri="{FF2B5EF4-FFF2-40B4-BE49-F238E27FC236}">
              <a16:creationId xmlns:a16="http://schemas.microsoft.com/office/drawing/2014/main" id="{D625D2B5-B727-F787-F3C9-0757D1A85D61}"/>
            </a:ext>
            <a:ext uri="{147F2762-F138-4A5C-976F-8EAC2B608ADB}">
              <a16:predDERef xmlns:a16="http://schemas.microsoft.com/office/drawing/2014/main" pred="{15C8D2FE-4B91-329A-D101-9C16FCF15E87}"/>
            </a:ext>
          </a:extLst>
        </xdr:cNvPr>
        <xdr:cNvPicPr>
          <a:picLocks noChangeAspect="1"/>
        </xdr:cNvPicPr>
      </xdr:nvPicPr>
      <xdr:blipFill>
        <a:blip xmlns:r="http://schemas.openxmlformats.org/officeDocument/2006/relationships" r:embed="rId4"/>
        <a:stretch>
          <a:fillRect/>
        </a:stretch>
      </xdr:blipFill>
      <xdr:spPr>
        <a:xfrm>
          <a:off x="14373225" y="7200900"/>
          <a:ext cx="4572000" cy="1647825"/>
        </a:xfrm>
        <a:prstGeom prst="rect">
          <a:avLst/>
        </a:prstGeom>
      </xdr:spPr>
    </xdr:pic>
    <xdr:clientData/>
  </xdr:twoCellAnchor>
  <xdr:twoCellAnchor editAs="oneCell">
    <xdr:from>
      <xdr:col>19</xdr:col>
      <xdr:colOff>0</xdr:colOff>
      <xdr:row>11</xdr:row>
      <xdr:rowOff>0</xdr:rowOff>
    </xdr:from>
    <xdr:to>
      <xdr:col>25</xdr:col>
      <xdr:colOff>457200</xdr:colOff>
      <xdr:row>13</xdr:row>
      <xdr:rowOff>38100</xdr:rowOff>
    </xdr:to>
    <xdr:pic>
      <xdr:nvPicPr>
        <xdr:cNvPr id="7" name="Picture 6">
          <a:extLst>
            <a:ext uri="{FF2B5EF4-FFF2-40B4-BE49-F238E27FC236}">
              <a16:creationId xmlns:a16="http://schemas.microsoft.com/office/drawing/2014/main" id="{A4B14682-F4B6-F86B-82BA-6445372BE674}"/>
            </a:ext>
            <a:ext uri="{147F2762-F138-4A5C-976F-8EAC2B608ADB}">
              <a16:predDERef xmlns:a16="http://schemas.microsoft.com/office/drawing/2014/main" pred="{D625D2B5-B727-F787-F3C9-0757D1A85D61}"/>
            </a:ext>
          </a:extLst>
        </xdr:cNvPr>
        <xdr:cNvPicPr>
          <a:picLocks noChangeAspect="1"/>
        </xdr:cNvPicPr>
      </xdr:nvPicPr>
      <xdr:blipFill>
        <a:blip xmlns:r="http://schemas.openxmlformats.org/officeDocument/2006/relationships" r:embed="rId5"/>
        <a:stretch>
          <a:fillRect/>
        </a:stretch>
      </xdr:blipFill>
      <xdr:spPr>
        <a:xfrm>
          <a:off x="22174200" y="2200275"/>
          <a:ext cx="4572000" cy="828675"/>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15</xdr:col>
      <xdr:colOff>0</xdr:colOff>
      <xdr:row>17</xdr:row>
      <xdr:rowOff>0</xdr:rowOff>
    </xdr:from>
    <xdr:to>
      <xdr:col>21</xdr:col>
      <xdr:colOff>457200</xdr:colOff>
      <xdr:row>20</xdr:row>
      <xdr:rowOff>152400</xdr:rowOff>
    </xdr:to>
    <xdr:pic>
      <xdr:nvPicPr>
        <xdr:cNvPr id="2" name="Picture 1">
          <a:extLst>
            <a:ext uri="{FF2B5EF4-FFF2-40B4-BE49-F238E27FC236}">
              <a16:creationId xmlns:a16="http://schemas.microsoft.com/office/drawing/2014/main" id="{ADD734B1-3F65-7BE1-CDB7-75835F8DE9CC}"/>
            </a:ext>
          </a:extLst>
        </xdr:cNvPr>
        <xdr:cNvPicPr>
          <a:picLocks noChangeAspect="1"/>
        </xdr:cNvPicPr>
      </xdr:nvPicPr>
      <xdr:blipFill>
        <a:blip xmlns:r="http://schemas.openxmlformats.org/officeDocument/2006/relationships" r:embed="rId1"/>
        <a:stretch>
          <a:fillRect/>
        </a:stretch>
      </xdr:blipFill>
      <xdr:spPr>
        <a:xfrm>
          <a:off x="12087225" y="7038975"/>
          <a:ext cx="4572000" cy="1504950"/>
        </a:xfrm>
        <a:prstGeom prst="rect">
          <a:avLst/>
        </a:prstGeom>
      </xdr:spPr>
    </xdr:pic>
    <xdr:clientData/>
  </xdr:twoCellAnchor>
  <xdr:twoCellAnchor editAs="oneCell">
    <xdr:from>
      <xdr:col>15</xdr:col>
      <xdr:colOff>0</xdr:colOff>
      <xdr:row>22</xdr:row>
      <xdr:rowOff>0</xdr:rowOff>
    </xdr:from>
    <xdr:to>
      <xdr:col>21</xdr:col>
      <xdr:colOff>457200</xdr:colOff>
      <xdr:row>30</xdr:row>
      <xdr:rowOff>142875</xdr:rowOff>
    </xdr:to>
    <xdr:pic>
      <xdr:nvPicPr>
        <xdr:cNvPr id="3" name="Picture 2">
          <a:extLst>
            <a:ext uri="{FF2B5EF4-FFF2-40B4-BE49-F238E27FC236}">
              <a16:creationId xmlns:a16="http://schemas.microsoft.com/office/drawing/2014/main" id="{43D34902-81C0-CEEF-77D2-49DFE0A365B2}"/>
            </a:ext>
            <a:ext uri="{147F2762-F138-4A5C-976F-8EAC2B608ADB}">
              <a16:predDERef xmlns:a16="http://schemas.microsoft.com/office/drawing/2014/main" pred="{ADD734B1-3F65-7BE1-CDB7-75835F8DE9CC}"/>
            </a:ext>
          </a:extLst>
        </xdr:cNvPr>
        <xdr:cNvPicPr>
          <a:picLocks noChangeAspect="1"/>
        </xdr:cNvPicPr>
      </xdr:nvPicPr>
      <xdr:blipFill>
        <a:blip xmlns:r="http://schemas.openxmlformats.org/officeDocument/2006/relationships" r:embed="rId2"/>
        <a:stretch>
          <a:fillRect/>
        </a:stretch>
      </xdr:blipFill>
      <xdr:spPr>
        <a:xfrm>
          <a:off x="12087225" y="8791575"/>
          <a:ext cx="4572000" cy="1743075"/>
        </a:xfrm>
        <a:prstGeom prst="rect">
          <a:avLst/>
        </a:prstGeom>
      </xdr:spPr>
    </xdr:pic>
    <xdr:clientData/>
  </xdr:twoCellAnchor>
  <xdr:twoCellAnchor editAs="oneCell">
    <xdr:from>
      <xdr:col>15</xdr:col>
      <xdr:colOff>0</xdr:colOff>
      <xdr:row>32</xdr:row>
      <xdr:rowOff>0</xdr:rowOff>
    </xdr:from>
    <xdr:to>
      <xdr:col>21</xdr:col>
      <xdr:colOff>457200</xdr:colOff>
      <xdr:row>38</xdr:row>
      <xdr:rowOff>95250</xdr:rowOff>
    </xdr:to>
    <xdr:pic>
      <xdr:nvPicPr>
        <xdr:cNvPr id="4" name="Picture 3">
          <a:extLst>
            <a:ext uri="{FF2B5EF4-FFF2-40B4-BE49-F238E27FC236}">
              <a16:creationId xmlns:a16="http://schemas.microsoft.com/office/drawing/2014/main" id="{92AE08BF-47B7-93A0-8F8B-B8E3E3D7D544}"/>
            </a:ext>
            <a:ext uri="{147F2762-F138-4A5C-976F-8EAC2B608ADB}">
              <a16:predDERef xmlns:a16="http://schemas.microsoft.com/office/drawing/2014/main" pred="{43D34902-81C0-CEEF-77D2-49DFE0A365B2}"/>
            </a:ext>
          </a:extLst>
        </xdr:cNvPr>
        <xdr:cNvPicPr>
          <a:picLocks noChangeAspect="1"/>
        </xdr:cNvPicPr>
      </xdr:nvPicPr>
      <xdr:blipFill>
        <a:blip xmlns:r="http://schemas.openxmlformats.org/officeDocument/2006/relationships" r:embed="rId3"/>
        <a:stretch>
          <a:fillRect/>
        </a:stretch>
      </xdr:blipFill>
      <xdr:spPr>
        <a:xfrm>
          <a:off x="12087225" y="10791825"/>
          <a:ext cx="4572000" cy="12954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17</xdr:col>
      <xdr:colOff>0</xdr:colOff>
      <xdr:row>10</xdr:row>
      <xdr:rowOff>0</xdr:rowOff>
    </xdr:from>
    <xdr:to>
      <xdr:col>23</xdr:col>
      <xdr:colOff>457200</xdr:colOff>
      <xdr:row>11</xdr:row>
      <xdr:rowOff>342900</xdr:rowOff>
    </xdr:to>
    <xdr:pic>
      <xdr:nvPicPr>
        <xdr:cNvPr id="3" name="Picture 2">
          <a:extLst>
            <a:ext uri="{FF2B5EF4-FFF2-40B4-BE49-F238E27FC236}">
              <a16:creationId xmlns:a16="http://schemas.microsoft.com/office/drawing/2014/main" id="{910E8F09-DB8C-1E28-FEAC-75B89089F528}"/>
            </a:ext>
          </a:extLst>
        </xdr:cNvPr>
        <xdr:cNvPicPr>
          <a:picLocks noChangeAspect="1"/>
        </xdr:cNvPicPr>
      </xdr:nvPicPr>
      <xdr:blipFill>
        <a:blip xmlns:r="http://schemas.openxmlformats.org/officeDocument/2006/relationships" r:embed="rId1"/>
        <a:stretch>
          <a:fillRect/>
        </a:stretch>
      </xdr:blipFill>
      <xdr:spPr>
        <a:xfrm>
          <a:off x="11658600" y="2000250"/>
          <a:ext cx="4572000" cy="762000"/>
        </a:xfrm>
        <a:prstGeom prst="rect">
          <a:avLst/>
        </a:prstGeom>
      </xdr:spPr>
    </xdr:pic>
    <xdr:clientData/>
  </xdr:twoCellAnchor>
  <xdr:twoCellAnchor editAs="oneCell">
    <xdr:from>
      <xdr:col>24</xdr:col>
      <xdr:colOff>0</xdr:colOff>
      <xdr:row>10</xdr:row>
      <xdr:rowOff>0</xdr:rowOff>
    </xdr:from>
    <xdr:to>
      <xdr:col>30</xdr:col>
      <xdr:colOff>447675</xdr:colOff>
      <xdr:row>12</xdr:row>
      <xdr:rowOff>1047750</xdr:rowOff>
    </xdr:to>
    <xdr:pic>
      <xdr:nvPicPr>
        <xdr:cNvPr id="4" name="Picture 3">
          <a:extLst>
            <a:ext uri="{FF2B5EF4-FFF2-40B4-BE49-F238E27FC236}">
              <a16:creationId xmlns:a16="http://schemas.microsoft.com/office/drawing/2014/main" id="{618725BE-62DA-5926-C5AE-7EFC65152727}"/>
            </a:ext>
            <a:ext uri="{147F2762-F138-4A5C-976F-8EAC2B608ADB}">
              <a16:predDERef xmlns:a16="http://schemas.microsoft.com/office/drawing/2014/main" pred="{910E8F09-DB8C-1E28-FEAC-75B89089F528}"/>
            </a:ext>
          </a:extLst>
        </xdr:cNvPr>
        <xdr:cNvPicPr>
          <a:picLocks noChangeAspect="1"/>
        </xdr:cNvPicPr>
      </xdr:nvPicPr>
      <xdr:blipFill>
        <a:blip xmlns:r="http://schemas.openxmlformats.org/officeDocument/2006/relationships" r:embed="rId2"/>
        <a:stretch>
          <a:fillRect/>
        </a:stretch>
      </xdr:blipFill>
      <xdr:spPr>
        <a:xfrm>
          <a:off x="16459200" y="2000250"/>
          <a:ext cx="4562475" cy="2619375"/>
        </a:xfrm>
        <a:prstGeom prst="rect">
          <a:avLst/>
        </a:prstGeom>
      </xdr:spPr>
    </xdr:pic>
    <xdr:clientData/>
  </xdr:twoCellAnchor>
  <xdr:twoCellAnchor editAs="oneCell">
    <xdr:from>
      <xdr:col>17</xdr:col>
      <xdr:colOff>0</xdr:colOff>
      <xdr:row>27</xdr:row>
      <xdr:rowOff>0</xdr:rowOff>
    </xdr:from>
    <xdr:to>
      <xdr:col>23</xdr:col>
      <xdr:colOff>447675</xdr:colOff>
      <xdr:row>28</xdr:row>
      <xdr:rowOff>1276350</xdr:rowOff>
    </xdr:to>
    <xdr:pic>
      <xdr:nvPicPr>
        <xdr:cNvPr id="6" name="Picture 5">
          <a:extLst>
            <a:ext uri="{FF2B5EF4-FFF2-40B4-BE49-F238E27FC236}">
              <a16:creationId xmlns:a16="http://schemas.microsoft.com/office/drawing/2014/main" id="{7483BE52-6507-0BDA-D9D3-BF088E84C72C}"/>
            </a:ext>
            <a:ext uri="{147F2762-F138-4A5C-976F-8EAC2B608ADB}">
              <a16:predDERef xmlns:a16="http://schemas.microsoft.com/office/drawing/2014/main" pred="{0452C377-E9AE-982D-4AA3-51356676487F}"/>
            </a:ext>
          </a:extLst>
        </xdr:cNvPr>
        <xdr:cNvPicPr>
          <a:picLocks noChangeAspect="1"/>
        </xdr:cNvPicPr>
      </xdr:nvPicPr>
      <xdr:blipFill>
        <a:blip xmlns:r="http://schemas.openxmlformats.org/officeDocument/2006/relationships" r:embed="rId3"/>
        <a:stretch>
          <a:fillRect/>
        </a:stretch>
      </xdr:blipFill>
      <xdr:spPr>
        <a:xfrm>
          <a:off x="11658600" y="5800725"/>
          <a:ext cx="4562475" cy="1476375"/>
        </a:xfrm>
        <a:prstGeom prst="rect">
          <a:avLst/>
        </a:prstGeom>
      </xdr:spPr>
    </xdr:pic>
    <xdr:clientData/>
  </xdr:twoCellAnchor>
  <xdr:twoCellAnchor editAs="oneCell">
    <xdr:from>
      <xdr:col>24</xdr:col>
      <xdr:colOff>0</xdr:colOff>
      <xdr:row>27</xdr:row>
      <xdr:rowOff>0</xdr:rowOff>
    </xdr:from>
    <xdr:to>
      <xdr:col>30</xdr:col>
      <xdr:colOff>457200</xdr:colOff>
      <xdr:row>28</xdr:row>
      <xdr:rowOff>1371600</xdr:rowOff>
    </xdr:to>
    <xdr:pic>
      <xdr:nvPicPr>
        <xdr:cNvPr id="7" name="Picture 6">
          <a:extLst>
            <a:ext uri="{FF2B5EF4-FFF2-40B4-BE49-F238E27FC236}">
              <a16:creationId xmlns:a16="http://schemas.microsoft.com/office/drawing/2014/main" id="{99CD8D4E-804C-F757-0AA9-613DB83FEC41}"/>
            </a:ext>
            <a:ext uri="{147F2762-F138-4A5C-976F-8EAC2B608ADB}">
              <a16:predDERef xmlns:a16="http://schemas.microsoft.com/office/drawing/2014/main" pred="{7483BE52-6507-0BDA-D9D3-BF088E84C72C}"/>
            </a:ext>
          </a:extLst>
        </xdr:cNvPr>
        <xdr:cNvPicPr>
          <a:picLocks noChangeAspect="1"/>
        </xdr:cNvPicPr>
      </xdr:nvPicPr>
      <xdr:blipFill>
        <a:blip xmlns:r="http://schemas.openxmlformats.org/officeDocument/2006/relationships" r:embed="rId4"/>
        <a:stretch>
          <a:fillRect/>
        </a:stretch>
      </xdr:blipFill>
      <xdr:spPr>
        <a:xfrm>
          <a:off x="16459200" y="5800725"/>
          <a:ext cx="4572000" cy="1571625"/>
        </a:xfrm>
        <a:prstGeom prst="rect">
          <a:avLst/>
        </a:prstGeom>
      </xdr:spPr>
    </xdr:pic>
    <xdr:clientData/>
  </xdr:twoCellAnchor>
  <xdr:twoCellAnchor editAs="oneCell">
    <xdr:from>
      <xdr:col>17</xdr:col>
      <xdr:colOff>0</xdr:colOff>
      <xdr:row>13</xdr:row>
      <xdr:rowOff>0</xdr:rowOff>
    </xdr:from>
    <xdr:to>
      <xdr:col>23</xdr:col>
      <xdr:colOff>457200</xdr:colOff>
      <xdr:row>15</xdr:row>
      <xdr:rowOff>409575</xdr:rowOff>
    </xdr:to>
    <xdr:pic>
      <xdr:nvPicPr>
        <xdr:cNvPr id="8" name="Picture 7">
          <a:extLst>
            <a:ext uri="{FF2B5EF4-FFF2-40B4-BE49-F238E27FC236}">
              <a16:creationId xmlns:a16="http://schemas.microsoft.com/office/drawing/2014/main" id="{E535B305-2963-ED2D-2923-6090531FAC9F}"/>
            </a:ext>
            <a:ext uri="{147F2762-F138-4A5C-976F-8EAC2B608ADB}">
              <a16:predDERef xmlns:a16="http://schemas.microsoft.com/office/drawing/2014/main" pred="{99CD8D4E-804C-F757-0AA9-613DB83FEC41}"/>
            </a:ext>
          </a:extLst>
        </xdr:cNvPr>
        <xdr:cNvPicPr>
          <a:picLocks noChangeAspect="1"/>
        </xdr:cNvPicPr>
      </xdr:nvPicPr>
      <xdr:blipFill>
        <a:blip xmlns:r="http://schemas.openxmlformats.org/officeDocument/2006/relationships" r:embed="rId5"/>
        <a:stretch>
          <a:fillRect/>
        </a:stretch>
      </xdr:blipFill>
      <xdr:spPr>
        <a:xfrm>
          <a:off x="11658600" y="3000375"/>
          <a:ext cx="4572000" cy="2457450"/>
        </a:xfrm>
        <a:prstGeom prst="rect">
          <a:avLst/>
        </a:prstGeom>
      </xdr:spPr>
    </xdr:pic>
    <xdr:clientData/>
  </xdr:twoCellAnchor>
  <xdr:twoCellAnchor editAs="oneCell">
    <xdr:from>
      <xdr:col>17</xdr:col>
      <xdr:colOff>0</xdr:colOff>
      <xdr:row>36</xdr:row>
      <xdr:rowOff>0</xdr:rowOff>
    </xdr:from>
    <xdr:to>
      <xdr:col>23</xdr:col>
      <xdr:colOff>447675</xdr:colOff>
      <xdr:row>45</xdr:row>
      <xdr:rowOff>76200</xdr:rowOff>
    </xdr:to>
    <xdr:pic>
      <xdr:nvPicPr>
        <xdr:cNvPr id="9" name="Picture 8">
          <a:extLst>
            <a:ext uri="{FF2B5EF4-FFF2-40B4-BE49-F238E27FC236}">
              <a16:creationId xmlns:a16="http://schemas.microsoft.com/office/drawing/2014/main" id="{97E98AC6-8878-F2DA-7383-69CC7C74AFEF}"/>
            </a:ext>
            <a:ext uri="{147F2762-F138-4A5C-976F-8EAC2B608ADB}">
              <a16:predDERef xmlns:a16="http://schemas.microsoft.com/office/drawing/2014/main" pred="{E535B305-2963-ED2D-2923-6090531FAC9F}"/>
            </a:ext>
          </a:extLst>
        </xdr:cNvPr>
        <xdr:cNvPicPr>
          <a:picLocks noChangeAspect="1"/>
        </xdr:cNvPicPr>
      </xdr:nvPicPr>
      <xdr:blipFill>
        <a:blip xmlns:r="http://schemas.openxmlformats.org/officeDocument/2006/relationships" r:embed="rId6"/>
        <a:stretch>
          <a:fillRect/>
        </a:stretch>
      </xdr:blipFill>
      <xdr:spPr>
        <a:xfrm>
          <a:off x="11658600" y="7600950"/>
          <a:ext cx="4562475" cy="1876425"/>
        </a:xfrm>
        <a:prstGeom prst="rect">
          <a:avLst/>
        </a:prstGeom>
      </xdr:spPr>
    </xdr:pic>
    <xdr:clientData/>
  </xdr:twoCellAnchor>
  <xdr:twoCellAnchor editAs="oneCell">
    <xdr:from>
      <xdr:col>17</xdr:col>
      <xdr:colOff>0</xdr:colOff>
      <xdr:row>16</xdr:row>
      <xdr:rowOff>0</xdr:rowOff>
    </xdr:from>
    <xdr:to>
      <xdr:col>23</xdr:col>
      <xdr:colOff>447675</xdr:colOff>
      <xdr:row>17</xdr:row>
      <xdr:rowOff>876300</xdr:rowOff>
    </xdr:to>
    <xdr:pic>
      <xdr:nvPicPr>
        <xdr:cNvPr id="2" name="Picture 1">
          <a:extLst>
            <a:ext uri="{FF2B5EF4-FFF2-40B4-BE49-F238E27FC236}">
              <a16:creationId xmlns:a16="http://schemas.microsoft.com/office/drawing/2014/main" id="{E457EC1F-F37C-9EBF-616E-F617B89E4C05}"/>
            </a:ext>
            <a:ext uri="{147F2762-F138-4A5C-976F-8EAC2B608ADB}">
              <a16:predDERef xmlns:a16="http://schemas.microsoft.com/office/drawing/2014/main" pred="{97E98AC6-8878-F2DA-7383-69CC7C74AFEF}"/>
            </a:ext>
          </a:extLst>
        </xdr:cNvPr>
        <xdr:cNvPicPr>
          <a:picLocks noChangeAspect="1"/>
        </xdr:cNvPicPr>
      </xdr:nvPicPr>
      <xdr:blipFill>
        <a:blip xmlns:r="http://schemas.openxmlformats.org/officeDocument/2006/relationships" r:embed="rId7"/>
        <a:stretch>
          <a:fillRect/>
        </a:stretch>
      </xdr:blipFill>
      <xdr:spPr>
        <a:xfrm>
          <a:off x="17059275" y="8096250"/>
          <a:ext cx="4562475" cy="25336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absolute">
    <xdr:from>
      <xdr:col>1</xdr:col>
      <xdr:colOff>273808</xdr:colOff>
      <xdr:row>2</xdr:row>
      <xdr:rowOff>164044</xdr:rowOff>
    </xdr:from>
    <xdr:to>
      <xdr:col>1</xdr:col>
      <xdr:colOff>840736</xdr:colOff>
      <xdr:row>5</xdr:row>
      <xdr:rowOff>45172</xdr:rowOff>
    </xdr:to>
    <xdr:pic>
      <xdr:nvPicPr>
        <xdr:cNvPr id="22" name="Graphic 21" descr="Calculator">
          <a:extLst>
            <a:ext uri="{FF2B5EF4-FFF2-40B4-BE49-F238E27FC236}">
              <a16:creationId xmlns:a16="http://schemas.microsoft.com/office/drawing/2014/main" id="{86036F8D-FCE8-474F-B0FE-4060C65FF27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rcRect/>
        <a:stretch/>
      </xdr:blipFill>
      <xdr:spPr>
        <a:xfrm>
          <a:off x="521458" y="583144"/>
          <a:ext cx="566928" cy="56692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absolute">
    <xdr:from>
      <xdr:col>1</xdr:col>
      <xdr:colOff>264283</xdr:colOff>
      <xdr:row>2</xdr:row>
      <xdr:rowOff>150709</xdr:rowOff>
    </xdr:from>
    <xdr:to>
      <xdr:col>1</xdr:col>
      <xdr:colOff>831211</xdr:colOff>
      <xdr:row>5</xdr:row>
      <xdr:rowOff>31837</xdr:rowOff>
    </xdr:to>
    <xdr:pic>
      <xdr:nvPicPr>
        <xdr:cNvPr id="16" name="Graphic 15Income" descr="Piggy Bank">
          <a:extLst>
            <a:ext uri="{FF2B5EF4-FFF2-40B4-BE49-F238E27FC236}">
              <a16:creationId xmlns:a16="http://schemas.microsoft.com/office/drawing/2014/main" id="{EB74327B-BD50-40DA-9603-5D26A4BE876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rcRect/>
        <a:stretch/>
      </xdr:blipFill>
      <xdr:spPr>
        <a:xfrm>
          <a:off x="511933" y="569809"/>
          <a:ext cx="566928" cy="5669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256055</xdr:colOff>
      <xdr:row>13</xdr:row>
      <xdr:rowOff>193404</xdr:rowOff>
    </xdr:from>
    <xdr:to>
      <xdr:col>12</xdr:col>
      <xdr:colOff>1604598</xdr:colOff>
      <xdr:row>45</xdr:row>
      <xdr:rowOff>80405</xdr:rowOff>
    </xdr:to>
    <xdr:graphicFrame macro="">
      <xdr:nvGraphicFramePr>
        <xdr:cNvPr id="5" name="Chart 1" descr="Chart showing Total Income and Total Expenses">
          <a:extLst>
            <a:ext uri="{FF2B5EF4-FFF2-40B4-BE49-F238E27FC236}">
              <a16:creationId xmlns:a16="http://schemas.microsoft.com/office/drawing/2014/main" id="{60863F3F-7848-4564-A588-3361AC30A1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twoCellAnchor>
  <xdr:twoCellAnchor editAs="absolute">
    <xdr:from>
      <xdr:col>1</xdr:col>
      <xdr:colOff>283333</xdr:colOff>
      <xdr:row>2</xdr:row>
      <xdr:rowOff>162139</xdr:rowOff>
    </xdr:from>
    <xdr:to>
      <xdr:col>1</xdr:col>
      <xdr:colOff>850261</xdr:colOff>
      <xdr:row>5</xdr:row>
      <xdr:rowOff>43267</xdr:rowOff>
    </xdr:to>
    <xdr:pic>
      <xdr:nvPicPr>
        <xdr:cNvPr id="18" name="Graphic 17Summary" descr="Research">
          <a:extLst>
            <a:ext uri="{FF2B5EF4-FFF2-40B4-BE49-F238E27FC236}">
              <a16:creationId xmlns:a16="http://schemas.microsoft.com/office/drawing/2014/main" id="{0A22E142-02EC-4DFA-B5AA-AEDCE4562A9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96DAC541-7B7A-43D3-8B79-37D633B846F1}">
              <asvg:svgBlip xmlns:asvg="http://schemas.microsoft.com/office/drawing/2016/SVG/main" r:embed="rId3"/>
            </a:ext>
          </a:extLst>
        </a:blip>
        <a:srcRect/>
        <a:stretch/>
      </xdr:blipFill>
      <xdr:spPr>
        <a:xfrm>
          <a:off x="530983" y="581239"/>
          <a:ext cx="566928" cy="56692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10</xdr:col>
      <xdr:colOff>466725</xdr:colOff>
      <xdr:row>3</xdr:row>
      <xdr:rowOff>28575</xdr:rowOff>
    </xdr:to>
    <xdr:pic>
      <xdr:nvPicPr>
        <xdr:cNvPr id="3" name="Picture 1">
          <a:extLst>
            <a:ext uri="{FF2B5EF4-FFF2-40B4-BE49-F238E27FC236}">
              <a16:creationId xmlns:a16="http://schemas.microsoft.com/office/drawing/2014/main" id="{3C77EBD9-EF4E-4A16-9DBB-4831D6425D30}"/>
            </a:ext>
          </a:extLst>
        </xdr:cNvPr>
        <xdr:cNvPicPr>
          <a:picLocks noChangeAspect="1"/>
        </xdr:cNvPicPr>
      </xdr:nvPicPr>
      <xdr:blipFill>
        <a:blip xmlns:r="http://schemas.openxmlformats.org/officeDocument/2006/relationships" r:embed="rId1"/>
        <a:stretch>
          <a:fillRect/>
        </a:stretch>
      </xdr:blipFill>
      <xdr:spPr>
        <a:xfrm>
          <a:off x="0" y="200025"/>
          <a:ext cx="7324725" cy="428625"/>
        </a:xfrm>
        <a:prstGeom prst="rect">
          <a:avLst/>
        </a:prstGeom>
      </xdr:spPr>
    </xdr:pic>
    <xdr:clientData/>
  </xdr:twoCellAnchor>
  <xdr:twoCellAnchor editAs="oneCell">
    <xdr:from>
      <xdr:col>0</xdr:col>
      <xdr:colOff>9525</xdr:colOff>
      <xdr:row>4</xdr:row>
      <xdr:rowOff>38100</xdr:rowOff>
    </xdr:from>
    <xdr:to>
      <xdr:col>6</xdr:col>
      <xdr:colOff>457200</xdr:colOff>
      <xdr:row>10</xdr:row>
      <xdr:rowOff>28575</xdr:rowOff>
    </xdr:to>
    <xdr:pic>
      <xdr:nvPicPr>
        <xdr:cNvPr id="5" name="Picture 2">
          <a:extLst>
            <a:ext uri="{FF2B5EF4-FFF2-40B4-BE49-F238E27FC236}">
              <a16:creationId xmlns:a16="http://schemas.microsoft.com/office/drawing/2014/main" id="{22E0C1D2-D33B-4063-85E1-04B5E0D29CD4}"/>
            </a:ext>
            <a:ext uri="{147F2762-F138-4A5C-976F-8EAC2B608ADB}">
              <a16:predDERef xmlns:a16="http://schemas.microsoft.com/office/drawing/2014/main" pred="{3C77EBD9-EF4E-4A16-9DBB-4831D6425D30}"/>
            </a:ext>
          </a:extLst>
        </xdr:cNvPr>
        <xdr:cNvPicPr>
          <a:picLocks noChangeAspect="1"/>
        </xdr:cNvPicPr>
      </xdr:nvPicPr>
      <xdr:blipFill>
        <a:blip xmlns:r="http://schemas.openxmlformats.org/officeDocument/2006/relationships" r:embed="rId2"/>
        <a:stretch>
          <a:fillRect/>
        </a:stretch>
      </xdr:blipFill>
      <xdr:spPr>
        <a:xfrm>
          <a:off x="9525" y="838200"/>
          <a:ext cx="4562475" cy="1190625"/>
        </a:xfrm>
        <a:prstGeom prst="rect">
          <a:avLst/>
        </a:prstGeom>
      </xdr:spPr>
    </xdr:pic>
    <xdr:clientData/>
  </xdr:twoCellAnchor>
  <xdr:twoCellAnchor editAs="oneCell">
    <xdr:from>
      <xdr:col>0</xdr:col>
      <xdr:colOff>0</xdr:colOff>
      <xdr:row>11</xdr:row>
      <xdr:rowOff>9525</xdr:rowOff>
    </xdr:from>
    <xdr:to>
      <xdr:col>6</xdr:col>
      <xdr:colOff>457200</xdr:colOff>
      <xdr:row>16</xdr:row>
      <xdr:rowOff>95250</xdr:rowOff>
    </xdr:to>
    <xdr:pic>
      <xdr:nvPicPr>
        <xdr:cNvPr id="8" name="Picture 3">
          <a:extLst>
            <a:ext uri="{FF2B5EF4-FFF2-40B4-BE49-F238E27FC236}">
              <a16:creationId xmlns:a16="http://schemas.microsoft.com/office/drawing/2014/main" id="{65A1ED0A-C41C-45BD-8335-60148A54C27C}"/>
            </a:ext>
            <a:ext uri="{147F2762-F138-4A5C-976F-8EAC2B608ADB}">
              <a16:predDERef xmlns:a16="http://schemas.microsoft.com/office/drawing/2014/main" pred="{22E0C1D2-D33B-4063-85E1-04B5E0D29CD4}"/>
            </a:ext>
          </a:extLst>
        </xdr:cNvPr>
        <xdr:cNvPicPr>
          <a:picLocks noChangeAspect="1"/>
        </xdr:cNvPicPr>
      </xdr:nvPicPr>
      <xdr:blipFill>
        <a:blip xmlns:r="http://schemas.openxmlformats.org/officeDocument/2006/relationships" r:embed="rId3"/>
        <a:stretch>
          <a:fillRect/>
        </a:stretch>
      </xdr:blipFill>
      <xdr:spPr>
        <a:xfrm>
          <a:off x="0" y="2209800"/>
          <a:ext cx="4572000" cy="1085850"/>
        </a:xfrm>
        <a:prstGeom prst="rect">
          <a:avLst/>
        </a:prstGeom>
      </xdr:spPr>
    </xdr:pic>
    <xdr:clientData/>
  </xdr:twoCellAnchor>
  <xdr:twoCellAnchor editAs="oneCell">
    <xdr:from>
      <xdr:col>0</xdr:col>
      <xdr:colOff>0</xdr:colOff>
      <xdr:row>17</xdr:row>
      <xdr:rowOff>180975</xdr:rowOff>
    </xdr:from>
    <xdr:to>
      <xdr:col>6</xdr:col>
      <xdr:colOff>447675</xdr:colOff>
      <xdr:row>19</xdr:row>
      <xdr:rowOff>85725</xdr:rowOff>
    </xdr:to>
    <xdr:pic>
      <xdr:nvPicPr>
        <xdr:cNvPr id="10" name="Picture 6">
          <a:extLst>
            <a:ext uri="{FF2B5EF4-FFF2-40B4-BE49-F238E27FC236}">
              <a16:creationId xmlns:a16="http://schemas.microsoft.com/office/drawing/2014/main" id="{DD341A4C-F7FC-4120-A596-F437B8B3BA45}"/>
            </a:ext>
            <a:ext uri="{147F2762-F138-4A5C-976F-8EAC2B608ADB}">
              <a16:predDERef xmlns:a16="http://schemas.microsoft.com/office/drawing/2014/main" pred="{65A1ED0A-C41C-45BD-8335-60148A54C27C}"/>
            </a:ext>
          </a:extLst>
        </xdr:cNvPr>
        <xdr:cNvPicPr>
          <a:picLocks noChangeAspect="1"/>
        </xdr:cNvPicPr>
      </xdr:nvPicPr>
      <xdr:blipFill>
        <a:blip xmlns:r="http://schemas.openxmlformats.org/officeDocument/2006/relationships" r:embed="rId4"/>
        <a:stretch>
          <a:fillRect/>
        </a:stretch>
      </xdr:blipFill>
      <xdr:spPr>
        <a:xfrm>
          <a:off x="0" y="3581400"/>
          <a:ext cx="4562475" cy="304800"/>
        </a:xfrm>
        <a:prstGeom prst="rect">
          <a:avLst/>
        </a:prstGeom>
      </xdr:spPr>
    </xdr:pic>
    <xdr:clientData/>
  </xdr:twoCellAnchor>
  <xdr:twoCellAnchor editAs="oneCell">
    <xdr:from>
      <xdr:col>0</xdr:col>
      <xdr:colOff>0</xdr:colOff>
      <xdr:row>20</xdr:row>
      <xdr:rowOff>180975</xdr:rowOff>
    </xdr:from>
    <xdr:to>
      <xdr:col>6</xdr:col>
      <xdr:colOff>457200</xdr:colOff>
      <xdr:row>27</xdr:row>
      <xdr:rowOff>57150</xdr:rowOff>
    </xdr:to>
    <xdr:pic>
      <xdr:nvPicPr>
        <xdr:cNvPr id="12" name="Picture 5">
          <a:extLst>
            <a:ext uri="{FF2B5EF4-FFF2-40B4-BE49-F238E27FC236}">
              <a16:creationId xmlns:a16="http://schemas.microsoft.com/office/drawing/2014/main" id="{2FA1BCE6-1DC8-4676-BB84-7F36F3AC07BA}"/>
            </a:ext>
            <a:ext uri="{147F2762-F138-4A5C-976F-8EAC2B608ADB}">
              <a16:predDERef xmlns:a16="http://schemas.microsoft.com/office/drawing/2014/main" pred="{DD341A4C-F7FC-4120-A596-F437B8B3BA45}"/>
            </a:ext>
          </a:extLst>
        </xdr:cNvPr>
        <xdr:cNvPicPr>
          <a:picLocks noChangeAspect="1"/>
        </xdr:cNvPicPr>
      </xdr:nvPicPr>
      <xdr:blipFill>
        <a:blip xmlns:r="http://schemas.openxmlformats.org/officeDocument/2006/relationships" r:embed="rId5"/>
        <a:stretch>
          <a:fillRect/>
        </a:stretch>
      </xdr:blipFill>
      <xdr:spPr>
        <a:xfrm>
          <a:off x="0" y="4181475"/>
          <a:ext cx="4572000" cy="1276350"/>
        </a:xfrm>
        <a:prstGeom prst="rect">
          <a:avLst/>
        </a:prstGeom>
      </xdr:spPr>
    </xdr:pic>
    <xdr:clientData/>
  </xdr:twoCellAnchor>
  <xdr:twoCellAnchor editAs="oneCell">
    <xdr:from>
      <xdr:col>0</xdr:col>
      <xdr:colOff>19050</xdr:colOff>
      <xdr:row>29</xdr:row>
      <xdr:rowOff>123825</xdr:rowOff>
    </xdr:from>
    <xdr:to>
      <xdr:col>6</xdr:col>
      <xdr:colOff>476250</xdr:colOff>
      <xdr:row>38</xdr:row>
      <xdr:rowOff>0</xdr:rowOff>
    </xdr:to>
    <xdr:pic>
      <xdr:nvPicPr>
        <xdr:cNvPr id="14" name="Picture 3">
          <a:extLst>
            <a:ext uri="{FF2B5EF4-FFF2-40B4-BE49-F238E27FC236}">
              <a16:creationId xmlns:a16="http://schemas.microsoft.com/office/drawing/2014/main" id="{6306EA43-4464-4707-B8FE-EC1D64CD51E6}"/>
            </a:ext>
            <a:ext uri="{147F2762-F138-4A5C-976F-8EAC2B608ADB}">
              <a16:predDERef xmlns:a16="http://schemas.microsoft.com/office/drawing/2014/main" pred="{2FA1BCE6-1DC8-4676-BB84-7F36F3AC07BA}"/>
            </a:ext>
          </a:extLst>
        </xdr:cNvPr>
        <xdr:cNvPicPr>
          <a:picLocks noChangeAspect="1"/>
        </xdr:cNvPicPr>
      </xdr:nvPicPr>
      <xdr:blipFill>
        <a:blip xmlns:r="http://schemas.openxmlformats.org/officeDocument/2006/relationships" r:embed="rId6"/>
        <a:stretch>
          <a:fillRect/>
        </a:stretch>
      </xdr:blipFill>
      <xdr:spPr>
        <a:xfrm>
          <a:off x="19050" y="5924550"/>
          <a:ext cx="4572000" cy="1676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6</xdr:col>
      <xdr:colOff>666750</xdr:colOff>
      <xdr:row>3</xdr:row>
      <xdr:rowOff>28575</xdr:rowOff>
    </xdr:to>
    <xdr:pic>
      <xdr:nvPicPr>
        <xdr:cNvPr id="3" name="Picture 8">
          <a:extLst>
            <a:ext uri="{FF2B5EF4-FFF2-40B4-BE49-F238E27FC236}">
              <a16:creationId xmlns:a16="http://schemas.microsoft.com/office/drawing/2014/main" id="{4AD14E43-D364-4CB6-8FD2-2B701B464EAB}"/>
            </a:ext>
            <a:ext uri="{147F2762-F138-4A5C-976F-8EAC2B608ADB}">
              <a16:predDERef xmlns:a16="http://schemas.microsoft.com/office/drawing/2014/main" pred="{978BDDEE-FCE0-9357-C2B4-8C2A8E5B4312}"/>
            </a:ext>
          </a:extLst>
        </xdr:cNvPr>
        <xdr:cNvPicPr>
          <a:picLocks noChangeAspect="1"/>
        </xdr:cNvPicPr>
      </xdr:nvPicPr>
      <xdr:blipFill>
        <a:blip xmlns:r="http://schemas.openxmlformats.org/officeDocument/2006/relationships" r:embed="rId1"/>
        <a:stretch>
          <a:fillRect/>
        </a:stretch>
      </xdr:blipFill>
      <xdr:spPr>
        <a:xfrm>
          <a:off x="0" y="200025"/>
          <a:ext cx="4781550" cy="428625"/>
        </a:xfrm>
        <a:prstGeom prst="rect">
          <a:avLst/>
        </a:prstGeom>
      </xdr:spPr>
    </xdr:pic>
    <xdr:clientData/>
  </xdr:twoCellAnchor>
  <xdr:twoCellAnchor editAs="oneCell">
    <xdr:from>
      <xdr:col>0</xdr:col>
      <xdr:colOff>0</xdr:colOff>
      <xdr:row>4</xdr:row>
      <xdr:rowOff>0</xdr:rowOff>
    </xdr:from>
    <xdr:to>
      <xdr:col>6</xdr:col>
      <xdr:colOff>457200</xdr:colOff>
      <xdr:row>10</xdr:row>
      <xdr:rowOff>95250</xdr:rowOff>
    </xdr:to>
    <xdr:pic>
      <xdr:nvPicPr>
        <xdr:cNvPr id="5" name="Picture 9">
          <a:extLst>
            <a:ext uri="{FF2B5EF4-FFF2-40B4-BE49-F238E27FC236}">
              <a16:creationId xmlns:a16="http://schemas.microsoft.com/office/drawing/2014/main" id="{272CEB78-D85A-4DFA-9762-EACEC69E34A9}"/>
            </a:ext>
            <a:ext uri="{147F2762-F138-4A5C-976F-8EAC2B608ADB}">
              <a16:predDERef xmlns:a16="http://schemas.microsoft.com/office/drawing/2014/main" pred="{4AD14E43-D364-4CB6-8FD2-2B701B464EAB}"/>
            </a:ext>
          </a:extLst>
        </xdr:cNvPr>
        <xdr:cNvPicPr>
          <a:picLocks noChangeAspect="1"/>
        </xdr:cNvPicPr>
      </xdr:nvPicPr>
      <xdr:blipFill>
        <a:blip xmlns:r="http://schemas.openxmlformats.org/officeDocument/2006/relationships" r:embed="rId2"/>
        <a:stretch>
          <a:fillRect/>
        </a:stretch>
      </xdr:blipFill>
      <xdr:spPr>
        <a:xfrm>
          <a:off x="0" y="800100"/>
          <a:ext cx="4572000" cy="1295400"/>
        </a:xfrm>
        <a:prstGeom prst="rect">
          <a:avLst/>
        </a:prstGeom>
      </xdr:spPr>
    </xdr:pic>
    <xdr:clientData/>
  </xdr:twoCellAnchor>
  <xdr:twoCellAnchor editAs="oneCell">
    <xdr:from>
      <xdr:col>0</xdr:col>
      <xdr:colOff>0</xdr:colOff>
      <xdr:row>20</xdr:row>
      <xdr:rowOff>0</xdr:rowOff>
    </xdr:from>
    <xdr:to>
      <xdr:col>7</xdr:col>
      <xdr:colOff>9525</xdr:colOff>
      <xdr:row>21</xdr:row>
      <xdr:rowOff>180975</xdr:rowOff>
    </xdr:to>
    <xdr:pic>
      <xdr:nvPicPr>
        <xdr:cNvPr id="22" name="Picture 15">
          <a:extLst>
            <a:ext uri="{FF2B5EF4-FFF2-40B4-BE49-F238E27FC236}">
              <a16:creationId xmlns:a16="http://schemas.microsoft.com/office/drawing/2014/main" id="{BF2BC6C5-D1EF-4575-84F2-BD28070CE002}"/>
            </a:ext>
            <a:ext uri="{147F2762-F138-4A5C-976F-8EAC2B608ADB}">
              <a16:predDERef xmlns:a16="http://schemas.microsoft.com/office/drawing/2014/main" pred="{222C35E1-5C62-4CE9-8D2A-1934CAA0F77C}"/>
            </a:ext>
          </a:extLst>
        </xdr:cNvPr>
        <xdr:cNvPicPr>
          <a:picLocks noChangeAspect="1"/>
        </xdr:cNvPicPr>
      </xdr:nvPicPr>
      <xdr:blipFill>
        <a:blip xmlns:r="http://schemas.openxmlformats.org/officeDocument/2006/relationships" r:embed="rId3"/>
        <a:stretch>
          <a:fillRect/>
        </a:stretch>
      </xdr:blipFill>
      <xdr:spPr>
        <a:xfrm>
          <a:off x="0" y="4800600"/>
          <a:ext cx="4810125" cy="381000"/>
        </a:xfrm>
        <a:prstGeom prst="rect">
          <a:avLst/>
        </a:prstGeom>
      </xdr:spPr>
    </xdr:pic>
    <xdr:clientData/>
  </xdr:twoCellAnchor>
  <xdr:twoCellAnchor editAs="oneCell">
    <xdr:from>
      <xdr:col>0</xdr:col>
      <xdr:colOff>0</xdr:colOff>
      <xdr:row>22</xdr:row>
      <xdr:rowOff>0</xdr:rowOff>
    </xdr:from>
    <xdr:to>
      <xdr:col>6</xdr:col>
      <xdr:colOff>457200</xdr:colOff>
      <xdr:row>27</xdr:row>
      <xdr:rowOff>133350</xdr:rowOff>
    </xdr:to>
    <xdr:pic>
      <xdr:nvPicPr>
        <xdr:cNvPr id="24" name="Picture 16">
          <a:extLst>
            <a:ext uri="{FF2B5EF4-FFF2-40B4-BE49-F238E27FC236}">
              <a16:creationId xmlns:a16="http://schemas.microsoft.com/office/drawing/2014/main" id="{DD0080EE-6926-48CA-AC25-51F7739EC927}"/>
            </a:ext>
            <a:ext uri="{147F2762-F138-4A5C-976F-8EAC2B608ADB}">
              <a16:predDERef xmlns:a16="http://schemas.microsoft.com/office/drawing/2014/main" pred="{BF2BC6C5-D1EF-4575-84F2-BD28070CE002}"/>
            </a:ext>
          </a:extLst>
        </xdr:cNvPr>
        <xdr:cNvPicPr>
          <a:picLocks noChangeAspect="1"/>
        </xdr:cNvPicPr>
      </xdr:nvPicPr>
      <xdr:blipFill>
        <a:blip xmlns:r="http://schemas.openxmlformats.org/officeDocument/2006/relationships" r:embed="rId4"/>
        <a:stretch>
          <a:fillRect/>
        </a:stretch>
      </xdr:blipFill>
      <xdr:spPr>
        <a:xfrm>
          <a:off x="0" y="5200650"/>
          <a:ext cx="4572000" cy="1133475"/>
        </a:xfrm>
        <a:prstGeom prst="rect">
          <a:avLst/>
        </a:prstGeom>
      </xdr:spPr>
    </xdr:pic>
    <xdr:clientData/>
  </xdr:twoCellAnchor>
  <xdr:twoCellAnchor editAs="oneCell">
    <xdr:from>
      <xdr:col>0</xdr:col>
      <xdr:colOff>0</xdr:colOff>
      <xdr:row>12</xdr:row>
      <xdr:rowOff>0</xdr:rowOff>
    </xdr:from>
    <xdr:to>
      <xdr:col>6</xdr:col>
      <xdr:colOff>447675</xdr:colOff>
      <xdr:row>17</xdr:row>
      <xdr:rowOff>66675</xdr:rowOff>
    </xdr:to>
    <xdr:pic>
      <xdr:nvPicPr>
        <xdr:cNvPr id="26" name="Picture 14">
          <a:extLst>
            <a:ext uri="{FF2B5EF4-FFF2-40B4-BE49-F238E27FC236}">
              <a16:creationId xmlns:a16="http://schemas.microsoft.com/office/drawing/2014/main" id="{222F608A-A085-4772-89A3-BB02833B01AA}"/>
            </a:ext>
            <a:ext uri="{147F2762-F138-4A5C-976F-8EAC2B608ADB}">
              <a16:predDERef xmlns:a16="http://schemas.microsoft.com/office/drawing/2014/main" pred="{DD0080EE-6926-48CA-AC25-51F7739EC927}"/>
            </a:ext>
          </a:extLst>
        </xdr:cNvPr>
        <xdr:cNvPicPr>
          <a:picLocks noChangeAspect="1"/>
        </xdr:cNvPicPr>
      </xdr:nvPicPr>
      <xdr:blipFill>
        <a:blip xmlns:r="http://schemas.openxmlformats.org/officeDocument/2006/relationships" r:embed="rId5"/>
        <a:stretch>
          <a:fillRect/>
        </a:stretch>
      </xdr:blipFill>
      <xdr:spPr>
        <a:xfrm>
          <a:off x="0" y="3200400"/>
          <a:ext cx="4562475" cy="1066800"/>
        </a:xfrm>
        <a:prstGeom prst="rect">
          <a:avLst/>
        </a:prstGeom>
      </xdr:spPr>
    </xdr:pic>
    <xdr:clientData/>
  </xdr:twoCellAnchor>
  <xdr:twoCellAnchor editAs="oneCell">
    <xdr:from>
      <xdr:col>0</xdr:col>
      <xdr:colOff>0</xdr:colOff>
      <xdr:row>29</xdr:row>
      <xdr:rowOff>0</xdr:rowOff>
    </xdr:from>
    <xdr:to>
      <xdr:col>6</xdr:col>
      <xdr:colOff>457200</xdr:colOff>
      <xdr:row>31</xdr:row>
      <xdr:rowOff>9525</xdr:rowOff>
    </xdr:to>
    <xdr:pic>
      <xdr:nvPicPr>
        <xdr:cNvPr id="28" name="Picture 12">
          <a:extLst>
            <a:ext uri="{FF2B5EF4-FFF2-40B4-BE49-F238E27FC236}">
              <a16:creationId xmlns:a16="http://schemas.microsoft.com/office/drawing/2014/main" id="{A2742944-2EFB-4D97-A9A7-976E5927ED79}"/>
            </a:ext>
            <a:ext uri="{147F2762-F138-4A5C-976F-8EAC2B608ADB}">
              <a16:predDERef xmlns:a16="http://schemas.microsoft.com/office/drawing/2014/main" pred="{222F608A-A085-4772-89A3-BB02833B01AA}"/>
            </a:ext>
          </a:extLst>
        </xdr:cNvPr>
        <xdr:cNvPicPr>
          <a:picLocks noChangeAspect="1"/>
        </xdr:cNvPicPr>
      </xdr:nvPicPr>
      <xdr:blipFill>
        <a:blip xmlns:r="http://schemas.openxmlformats.org/officeDocument/2006/relationships" r:embed="rId1"/>
        <a:stretch>
          <a:fillRect/>
        </a:stretch>
      </xdr:blipFill>
      <xdr:spPr>
        <a:xfrm>
          <a:off x="0" y="5800725"/>
          <a:ext cx="4572000" cy="409575"/>
        </a:xfrm>
        <a:prstGeom prst="rect">
          <a:avLst/>
        </a:prstGeom>
      </xdr:spPr>
    </xdr:pic>
    <xdr:clientData/>
  </xdr:twoCellAnchor>
  <xdr:twoCellAnchor editAs="oneCell">
    <xdr:from>
      <xdr:col>0</xdr:col>
      <xdr:colOff>0</xdr:colOff>
      <xdr:row>31</xdr:row>
      <xdr:rowOff>0</xdr:rowOff>
    </xdr:from>
    <xdr:to>
      <xdr:col>6</xdr:col>
      <xdr:colOff>457200</xdr:colOff>
      <xdr:row>35</xdr:row>
      <xdr:rowOff>76200</xdr:rowOff>
    </xdr:to>
    <xdr:pic>
      <xdr:nvPicPr>
        <xdr:cNvPr id="29" name="">
          <a:extLst>
            <a:ext uri="{FF2B5EF4-FFF2-40B4-BE49-F238E27FC236}">
              <a16:creationId xmlns:a16="http://schemas.microsoft.com/office/drawing/2014/main" id="{11A4712B-E515-0DB1-1C6B-46BCFD8DCB08}"/>
            </a:ext>
            <a:ext uri="{147F2762-F138-4A5C-976F-8EAC2B608ADB}">
              <a16:predDERef xmlns:a16="http://schemas.microsoft.com/office/drawing/2014/main" pred="{A2742944-2EFB-4D97-A9A7-976E5927ED79}"/>
            </a:ext>
          </a:extLst>
        </xdr:cNvPr>
        <xdr:cNvPicPr>
          <a:picLocks noChangeAspect="1"/>
        </xdr:cNvPicPr>
      </xdr:nvPicPr>
      <xdr:blipFill>
        <a:blip xmlns:r="http://schemas.openxmlformats.org/officeDocument/2006/relationships" r:embed="rId6"/>
        <a:stretch>
          <a:fillRect/>
        </a:stretch>
      </xdr:blipFill>
      <xdr:spPr>
        <a:xfrm>
          <a:off x="0" y="6200775"/>
          <a:ext cx="4572000" cy="8763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8</xdr:col>
      <xdr:colOff>152400</xdr:colOff>
      <xdr:row>3</xdr:row>
      <xdr:rowOff>0</xdr:rowOff>
    </xdr:to>
    <xdr:pic>
      <xdr:nvPicPr>
        <xdr:cNvPr id="3" name="Picture 17">
          <a:extLst>
            <a:ext uri="{FF2B5EF4-FFF2-40B4-BE49-F238E27FC236}">
              <a16:creationId xmlns:a16="http://schemas.microsoft.com/office/drawing/2014/main" id="{DAC8BC69-88D8-47A2-B082-4A84B34774F2}"/>
            </a:ext>
            <a:ext uri="{147F2762-F138-4A5C-976F-8EAC2B608ADB}">
              <a16:predDERef xmlns:a16="http://schemas.microsoft.com/office/drawing/2014/main" pred="{7CA58275-5321-E938-38EC-AC857B196CE4}"/>
            </a:ext>
          </a:extLst>
        </xdr:cNvPr>
        <xdr:cNvPicPr>
          <a:picLocks noChangeAspect="1"/>
        </xdr:cNvPicPr>
      </xdr:nvPicPr>
      <xdr:blipFill>
        <a:blip xmlns:r="http://schemas.openxmlformats.org/officeDocument/2006/relationships" r:embed="rId1"/>
        <a:stretch>
          <a:fillRect/>
        </a:stretch>
      </xdr:blipFill>
      <xdr:spPr>
        <a:xfrm>
          <a:off x="0" y="200025"/>
          <a:ext cx="5638800" cy="400050"/>
        </a:xfrm>
        <a:prstGeom prst="rect">
          <a:avLst/>
        </a:prstGeom>
      </xdr:spPr>
    </xdr:pic>
    <xdr:clientData/>
  </xdr:twoCellAnchor>
  <xdr:twoCellAnchor editAs="oneCell">
    <xdr:from>
      <xdr:col>0</xdr:col>
      <xdr:colOff>0</xdr:colOff>
      <xdr:row>5</xdr:row>
      <xdr:rowOff>0</xdr:rowOff>
    </xdr:from>
    <xdr:to>
      <xdr:col>6</xdr:col>
      <xdr:colOff>457200</xdr:colOff>
      <xdr:row>10</xdr:row>
      <xdr:rowOff>133350</xdr:rowOff>
    </xdr:to>
    <xdr:pic>
      <xdr:nvPicPr>
        <xdr:cNvPr id="5" name="Picture 18">
          <a:extLst>
            <a:ext uri="{FF2B5EF4-FFF2-40B4-BE49-F238E27FC236}">
              <a16:creationId xmlns:a16="http://schemas.microsoft.com/office/drawing/2014/main" id="{919E4BFD-7ACB-4086-9463-33FD8706D0F3}"/>
            </a:ext>
            <a:ext uri="{147F2762-F138-4A5C-976F-8EAC2B608ADB}">
              <a16:predDERef xmlns:a16="http://schemas.microsoft.com/office/drawing/2014/main" pred="{DAC8BC69-88D8-47A2-B082-4A84B34774F2}"/>
            </a:ext>
          </a:extLst>
        </xdr:cNvPr>
        <xdr:cNvPicPr>
          <a:picLocks noChangeAspect="1"/>
        </xdr:cNvPicPr>
      </xdr:nvPicPr>
      <xdr:blipFill>
        <a:blip xmlns:r="http://schemas.openxmlformats.org/officeDocument/2006/relationships" r:embed="rId2"/>
        <a:stretch>
          <a:fillRect/>
        </a:stretch>
      </xdr:blipFill>
      <xdr:spPr>
        <a:xfrm>
          <a:off x="0" y="1000125"/>
          <a:ext cx="4572000" cy="1133475"/>
        </a:xfrm>
        <a:prstGeom prst="rect">
          <a:avLst/>
        </a:prstGeom>
      </xdr:spPr>
    </xdr:pic>
    <xdr:clientData/>
  </xdr:twoCellAnchor>
  <xdr:twoCellAnchor editAs="oneCell">
    <xdr:from>
      <xdr:col>0</xdr:col>
      <xdr:colOff>0</xdr:colOff>
      <xdr:row>13</xdr:row>
      <xdr:rowOff>0</xdr:rowOff>
    </xdr:from>
    <xdr:to>
      <xdr:col>6</xdr:col>
      <xdr:colOff>457200</xdr:colOff>
      <xdr:row>14</xdr:row>
      <xdr:rowOff>104775</xdr:rowOff>
    </xdr:to>
    <xdr:pic>
      <xdr:nvPicPr>
        <xdr:cNvPr id="7" name="Picture 21">
          <a:extLst>
            <a:ext uri="{FF2B5EF4-FFF2-40B4-BE49-F238E27FC236}">
              <a16:creationId xmlns:a16="http://schemas.microsoft.com/office/drawing/2014/main" id="{3D1554BB-7660-4D6C-BBE2-1193CB850AE8}"/>
            </a:ext>
            <a:ext uri="{147F2762-F138-4A5C-976F-8EAC2B608ADB}">
              <a16:predDERef xmlns:a16="http://schemas.microsoft.com/office/drawing/2014/main" pred="{919E4BFD-7ACB-4086-9463-33FD8706D0F3}"/>
            </a:ext>
          </a:extLst>
        </xdr:cNvPr>
        <xdr:cNvPicPr>
          <a:picLocks noChangeAspect="1"/>
        </xdr:cNvPicPr>
      </xdr:nvPicPr>
      <xdr:blipFill>
        <a:blip xmlns:r="http://schemas.openxmlformats.org/officeDocument/2006/relationships" r:embed="rId3"/>
        <a:stretch>
          <a:fillRect/>
        </a:stretch>
      </xdr:blipFill>
      <xdr:spPr>
        <a:xfrm>
          <a:off x="0" y="2600325"/>
          <a:ext cx="4572000" cy="304800"/>
        </a:xfrm>
        <a:prstGeom prst="rect">
          <a:avLst/>
        </a:prstGeom>
      </xdr:spPr>
    </xdr:pic>
    <xdr:clientData/>
  </xdr:twoCellAnchor>
  <xdr:twoCellAnchor editAs="oneCell">
    <xdr:from>
      <xdr:col>0</xdr:col>
      <xdr:colOff>0</xdr:colOff>
      <xdr:row>16</xdr:row>
      <xdr:rowOff>0</xdr:rowOff>
    </xdr:from>
    <xdr:to>
      <xdr:col>6</xdr:col>
      <xdr:colOff>457200</xdr:colOff>
      <xdr:row>21</xdr:row>
      <xdr:rowOff>47625</xdr:rowOff>
    </xdr:to>
    <xdr:pic>
      <xdr:nvPicPr>
        <xdr:cNvPr id="9" name="Picture 22">
          <a:extLst>
            <a:ext uri="{FF2B5EF4-FFF2-40B4-BE49-F238E27FC236}">
              <a16:creationId xmlns:a16="http://schemas.microsoft.com/office/drawing/2014/main" id="{5EEF4ADC-30BF-49F9-B214-CD836BDCB94D}"/>
            </a:ext>
            <a:ext uri="{147F2762-F138-4A5C-976F-8EAC2B608ADB}">
              <a16:predDERef xmlns:a16="http://schemas.microsoft.com/office/drawing/2014/main" pred="{3D1554BB-7660-4D6C-BBE2-1193CB850AE8}"/>
            </a:ext>
          </a:extLst>
        </xdr:cNvPr>
        <xdr:cNvPicPr>
          <a:picLocks noChangeAspect="1"/>
        </xdr:cNvPicPr>
      </xdr:nvPicPr>
      <xdr:blipFill>
        <a:blip xmlns:r="http://schemas.openxmlformats.org/officeDocument/2006/relationships" r:embed="rId4"/>
        <a:stretch>
          <a:fillRect/>
        </a:stretch>
      </xdr:blipFill>
      <xdr:spPr>
        <a:xfrm>
          <a:off x="0" y="3200400"/>
          <a:ext cx="4572000" cy="1047750"/>
        </a:xfrm>
        <a:prstGeom prst="rect">
          <a:avLst/>
        </a:prstGeom>
      </xdr:spPr>
    </xdr:pic>
    <xdr:clientData/>
  </xdr:twoCellAnchor>
  <xdr:twoCellAnchor editAs="oneCell">
    <xdr:from>
      <xdr:col>0</xdr:col>
      <xdr:colOff>0</xdr:colOff>
      <xdr:row>26</xdr:row>
      <xdr:rowOff>0</xdr:rowOff>
    </xdr:from>
    <xdr:to>
      <xdr:col>6</xdr:col>
      <xdr:colOff>457200</xdr:colOff>
      <xdr:row>30</xdr:row>
      <xdr:rowOff>123825</xdr:rowOff>
    </xdr:to>
    <xdr:pic>
      <xdr:nvPicPr>
        <xdr:cNvPr id="11" name="Picture 23">
          <a:extLst>
            <a:ext uri="{FF2B5EF4-FFF2-40B4-BE49-F238E27FC236}">
              <a16:creationId xmlns:a16="http://schemas.microsoft.com/office/drawing/2014/main" id="{783CF93C-2741-4A5B-9F47-A9F76016A2A3}"/>
            </a:ext>
            <a:ext uri="{147F2762-F138-4A5C-976F-8EAC2B608ADB}">
              <a16:predDERef xmlns:a16="http://schemas.microsoft.com/office/drawing/2014/main" pred="{5EEF4ADC-30BF-49F9-B214-CD836BDCB94D}"/>
            </a:ext>
          </a:extLst>
        </xdr:cNvPr>
        <xdr:cNvPicPr>
          <a:picLocks noChangeAspect="1"/>
        </xdr:cNvPicPr>
      </xdr:nvPicPr>
      <xdr:blipFill>
        <a:blip xmlns:r="http://schemas.openxmlformats.org/officeDocument/2006/relationships" r:embed="rId5"/>
        <a:stretch>
          <a:fillRect/>
        </a:stretch>
      </xdr:blipFill>
      <xdr:spPr>
        <a:xfrm>
          <a:off x="0" y="5200650"/>
          <a:ext cx="4572000" cy="923925"/>
        </a:xfrm>
        <a:prstGeom prst="rect">
          <a:avLst/>
        </a:prstGeom>
      </xdr:spPr>
    </xdr:pic>
    <xdr:clientData/>
  </xdr:twoCellAnchor>
  <xdr:twoCellAnchor editAs="oneCell">
    <xdr:from>
      <xdr:col>0</xdr:col>
      <xdr:colOff>0</xdr:colOff>
      <xdr:row>23</xdr:row>
      <xdr:rowOff>0</xdr:rowOff>
    </xdr:from>
    <xdr:to>
      <xdr:col>6</xdr:col>
      <xdr:colOff>457200</xdr:colOff>
      <xdr:row>24</xdr:row>
      <xdr:rowOff>104775</xdr:rowOff>
    </xdr:to>
    <xdr:pic>
      <xdr:nvPicPr>
        <xdr:cNvPr id="13" name="Picture 21">
          <a:extLst>
            <a:ext uri="{FF2B5EF4-FFF2-40B4-BE49-F238E27FC236}">
              <a16:creationId xmlns:a16="http://schemas.microsoft.com/office/drawing/2014/main" id="{5C3C3587-C0D3-4E8A-9FF4-23DDA2559B4F}"/>
            </a:ext>
            <a:ext uri="{147F2762-F138-4A5C-976F-8EAC2B608ADB}">
              <a16:predDERef xmlns:a16="http://schemas.microsoft.com/office/drawing/2014/main" pred="{783CF93C-2741-4A5B-9F47-A9F76016A2A3}"/>
            </a:ext>
          </a:extLst>
        </xdr:cNvPr>
        <xdr:cNvPicPr>
          <a:picLocks noChangeAspect="1"/>
        </xdr:cNvPicPr>
      </xdr:nvPicPr>
      <xdr:blipFill>
        <a:blip xmlns:r="http://schemas.openxmlformats.org/officeDocument/2006/relationships" r:embed="rId3"/>
        <a:stretch>
          <a:fillRect/>
        </a:stretch>
      </xdr:blipFill>
      <xdr:spPr>
        <a:xfrm>
          <a:off x="0" y="4600575"/>
          <a:ext cx="4572000" cy="304800"/>
        </a:xfrm>
        <a:prstGeom prst="rect">
          <a:avLst/>
        </a:prstGeom>
      </xdr:spPr>
    </xdr:pic>
    <xdr:clientData/>
  </xdr:twoCellAnchor>
  <xdr:twoCellAnchor editAs="oneCell">
    <xdr:from>
      <xdr:col>0</xdr:col>
      <xdr:colOff>0</xdr:colOff>
      <xdr:row>34</xdr:row>
      <xdr:rowOff>0</xdr:rowOff>
    </xdr:from>
    <xdr:to>
      <xdr:col>6</xdr:col>
      <xdr:colOff>457200</xdr:colOff>
      <xdr:row>35</xdr:row>
      <xdr:rowOff>123825</xdr:rowOff>
    </xdr:to>
    <xdr:pic>
      <xdr:nvPicPr>
        <xdr:cNvPr id="15" name="Picture 20">
          <a:extLst>
            <a:ext uri="{FF2B5EF4-FFF2-40B4-BE49-F238E27FC236}">
              <a16:creationId xmlns:a16="http://schemas.microsoft.com/office/drawing/2014/main" id="{797312E2-8682-4F92-B948-0D8BCAE6D340}"/>
            </a:ext>
            <a:ext uri="{147F2762-F138-4A5C-976F-8EAC2B608ADB}">
              <a16:predDERef xmlns:a16="http://schemas.microsoft.com/office/drawing/2014/main" pred="{5C3C3587-C0D3-4E8A-9FF4-23DDA2559B4F}"/>
            </a:ext>
          </a:extLst>
        </xdr:cNvPr>
        <xdr:cNvPicPr>
          <a:picLocks noChangeAspect="1"/>
        </xdr:cNvPicPr>
      </xdr:nvPicPr>
      <xdr:blipFill>
        <a:blip xmlns:r="http://schemas.openxmlformats.org/officeDocument/2006/relationships" r:embed="rId1"/>
        <a:stretch>
          <a:fillRect/>
        </a:stretch>
      </xdr:blipFill>
      <xdr:spPr>
        <a:xfrm>
          <a:off x="0" y="6800850"/>
          <a:ext cx="4572000" cy="323850"/>
        </a:xfrm>
        <a:prstGeom prst="rect">
          <a:avLst/>
        </a:prstGeom>
      </xdr:spPr>
    </xdr:pic>
    <xdr:clientData/>
  </xdr:twoCellAnchor>
  <xdr:twoCellAnchor editAs="oneCell">
    <xdr:from>
      <xdr:col>0</xdr:col>
      <xdr:colOff>0</xdr:colOff>
      <xdr:row>36</xdr:row>
      <xdr:rowOff>0</xdr:rowOff>
    </xdr:from>
    <xdr:to>
      <xdr:col>6</xdr:col>
      <xdr:colOff>457200</xdr:colOff>
      <xdr:row>40</xdr:row>
      <xdr:rowOff>95250</xdr:rowOff>
    </xdr:to>
    <xdr:pic>
      <xdr:nvPicPr>
        <xdr:cNvPr id="17" name="Picture 19">
          <a:extLst>
            <a:ext uri="{FF2B5EF4-FFF2-40B4-BE49-F238E27FC236}">
              <a16:creationId xmlns:a16="http://schemas.microsoft.com/office/drawing/2014/main" id="{88CC3EA0-DAA3-4353-975D-31C76518A984}"/>
            </a:ext>
            <a:ext uri="{147F2762-F138-4A5C-976F-8EAC2B608ADB}">
              <a16:predDERef xmlns:a16="http://schemas.microsoft.com/office/drawing/2014/main" pred="{797312E2-8682-4F92-B948-0D8BCAE6D340}"/>
            </a:ext>
          </a:extLst>
        </xdr:cNvPr>
        <xdr:cNvPicPr>
          <a:picLocks noChangeAspect="1"/>
        </xdr:cNvPicPr>
      </xdr:nvPicPr>
      <xdr:blipFill>
        <a:blip xmlns:r="http://schemas.openxmlformats.org/officeDocument/2006/relationships" r:embed="rId6"/>
        <a:stretch>
          <a:fillRect/>
        </a:stretch>
      </xdr:blipFill>
      <xdr:spPr>
        <a:xfrm>
          <a:off x="0" y="7200900"/>
          <a:ext cx="4572000" cy="89535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619125</xdr:colOff>
      <xdr:row>1</xdr:row>
      <xdr:rowOff>19050</xdr:rowOff>
    </xdr:from>
    <xdr:to>
      <xdr:col>9</xdr:col>
      <xdr:colOff>381000</xdr:colOff>
      <xdr:row>5</xdr:row>
      <xdr:rowOff>152400</xdr:rowOff>
    </xdr:to>
    <xdr:pic>
      <xdr:nvPicPr>
        <xdr:cNvPr id="2" name="Picture 1">
          <a:extLst>
            <a:ext uri="{FF2B5EF4-FFF2-40B4-BE49-F238E27FC236}">
              <a16:creationId xmlns:a16="http://schemas.microsoft.com/office/drawing/2014/main" id="{D7CADB5E-45B1-C041-82A0-E5C3EB17F487}"/>
            </a:ext>
          </a:extLst>
        </xdr:cNvPr>
        <xdr:cNvPicPr>
          <a:picLocks noChangeAspect="1"/>
        </xdr:cNvPicPr>
      </xdr:nvPicPr>
      <xdr:blipFill>
        <a:blip xmlns:r="http://schemas.openxmlformats.org/officeDocument/2006/relationships" r:embed="rId1"/>
        <a:stretch>
          <a:fillRect/>
        </a:stretch>
      </xdr:blipFill>
      <xdr:spPr>
        <a:xfrm>
          <a:off x="1990725" y="219075"/>
          <a:ext cx="4562475" cy="933450"/>
        </a:xfrm>
        <a:prstGeom prst="rect">
          <a:avLst/>
        </a:prstGeom>
      </xdr:spPr>
    </xdr:pic>
    <xdr:clientData/>
  </xdr:twoCellAnchor>
  <xdr:twoCellAnchor editAs="oneCell">
    <xdr:from>
      <xdr:col>2</xdr:col>
      <xdr:colOff>600075</xdr:colOff>
      <xdr:row>5</xdr:row>
      <xdr:rowOff>190500</xdr:rowOff>
    </xdr:from>
    <xdr:to>
      <xdr:col>9</xdr:col>
      <xdr:colOff>371475</xdr:colOff>
      <xdr:row>11</xdr:row>
      <xdr:rowOff>9525</xdr:rowOff>
    </xdr:to>
    <xdr:pic>
      <xdr:nvPicPr>
        <xdr:cNvPr id="3" name="Picture 2">
          <a:extLst>
            <a:ext uri="{FF2B5EF4-FFF2-40B4-BE49-F238E27FC236}">
              <a16:creationId xmlns:a16="http://schemas.microsoft.com/office/drawing/2014/main" id="{2958D19C-3A7E-30EF-E8D9-45876CC861FD}"/>
            </a:ext>
            <a:ext uri="{147F2762-F138-4A5C-976F-8EAC2B608ADB}">
              <a16:predDERef xmlns:a16="http://schemas.microsoft.com/office/drawing/2014/main" pred="{D7CADB5E-45B1-C041-82A0-E5C3EB17F487}"/>
            </a:ext>
          </a:extLst>
        </xdr:cNvPr>
        <xdr:cNvPicPr>
          <a:picLocks noChangeAspect="1"/>
        </xdr:cNvPicPr>
      </xdr:nvPicPr>
      <xdr:blipFill>
        <a:blip xmlns:r="http://schemas.openxmlformats.org/officeDocument/2006/relationships" r:embed="rId2"/>
        <a:stretch>
          <a:fillRect/>
        </a:stretch>
      </xdr:blipFill>
      <xdr:spPr>
        <a:xfrm>
          <a:off x="1971675" y="1190625"/>
          <a:ext cx="4572000" cy="1019175"/>
        </a:xfrm>
        <a:prstGeom prst="rect">
          <a:avLst/>
        </a:prstGeom>
      </xdr:spPr>
    </xdr:pic>
    <xdr:clientData/>
  </xdr:twoCellAnchor>
  <xdr:twoCellAnchor editAs="oneCell">
    <xdr:from>
      <xdr:col>3</xdr:col>
      <xdr:colOff>0</xdr:colOff>
      <xdr:row>12</xdr:row>
      <xdr:rowOff>0</xdr:rowOff>
    </xdr:from>
    <xdr:to>
      <xdr:col>9</xdr:col>
      <xdr:colOff>457200</xdr:colOff>
      <xdr:row>24</xdr:row>
      <xdr:rowOff>142875</xdr:rowOff>
    </xdr:to>
    <xdr:pic>
      <xdr:nvPicPr>
        <xdr:cNvPr id="4" name="Picture 3">
          <a:extLst>
            <a:ext uri="{FF2B5EF4-FFF2-40B4-BE49-F238E27FC236}">
              <a16:creationId xmlns:a16="http://schemas.microsoft.com/office/drawing/2014/main" id="{D73F7358-1844-9AB4-7ECC-7DE6D241F520}"/>
            </a:ext>
            <a:ext uri="{147F2762-F138-4A5C-976F-8EAC2B608ADB}">
              <a16:predDERef xmlns:a16="http://schemas.microsoft.com/office/drawing/2014/main" pred="{2958D19C-3A7E-30EF-E8D9-45876CC861FD}"/>
            </a:ext>
          </a:extLst>
        </xdr:cNvPr>
        <xdr:cNvPicPr>
          <a:picLocks noChangeAspect="1"/>
        </xdr:cNvPicPr>
      </xdr:nvPicPr>
      <xdr:blipFill>
        <a:blip xmlns:r="http://schemas.openxmlformats.org/officeDocument/2006/relationships" r:embed="rId3"/>
        <a:stretch>
          <a:fillRect/>
        </a:stretch>
      </xdr:blipFill>
      <xdr:spPr>
        <a:xfrm>
          <a:off x="2057400" y="2400300"/>
          <a:ext cx="4572000" cy="2543175"/>
        </a:xfrm>
        <a:prstGeom prst="rect">
          <a:avLst/>
        </a:prstGeom>
      </xdr:spPr>
    </xdr:pic>
    <xdr:clientData/>
  </xdr:twoCellAnchor>
  <xdr:twoCellAnchor editAs="oneCell">
    <xdr:from>
      <xdr:col>3</xdr:col>
      <xdr:colOff>0</xdr:colOff>
      <xdr:row>26</xdr:row>
      <xdr:rowOff>0</xdr:rowOff>
    </xdr:from>
    <xdr:to>
      <xdr:col>9</xdr:col>
      <xdr:colOff>457200</xdr:colOff>
      <xdr:row>27</xdr:row>
      <xdr:rowOff>66675</xdr:rowOff>
    </xdr:to>
    <xdr:pic>
      <xdr:nvPicPr>
        <xdr:cNvPr id="5" name="Picture 4">
          <a:extLst>
            <a:ext uri="{FF2B5EF4-FFF2-40B4-BE49-F238E27FC236}">
              <a16:creationId xmlns:a16="http://schemas.microsoft.com/office/drawing/2014/main" id="{37510C60-5C90-DC17-9215-DB3BE8BD6D8E}"/>
            </a:ext>
            <a:ext uri="{147F2762-F138-4A5C-976F-8EAC2B608ADB}">
              <a16:predDERef xmlns:a16="http://schemas.microsoft.com/office/drawing/2014/main" pred="{D73F7358-1844-9AB4-7ECC-7DE6D241F520}"/>
            </a:ext>
          </a:extLst>
        </xdr:cNvPr>
        <xdr:cNvPicPr>
          <a:picLocks noChangeAspect="1"/>
        </xdr:cNvPicPr>
      </xdr:nvPicPr>
      <xdr:blipFill>
        <a:blip xmlns:r="http://schemas.openxmlformats.org/officeDocument/2006/relationships" r:embed="rId4"/>
        <a:stretch>
          <a:fillRect/>
        </a:stretch>
      </xdr:blipFill>
      <xdr:spPr>
        <a:xfrm>
          <a:off x="2057400" y="5200650"/>
          <a:ext cx="4572000" cy="266700"/>
        </a:xfrm>
        <a:prstGeom prst="rect">
          <a:avLst/>
        </a:prstGeom>
      </xdr:spPr>
    </xdr:pic>
    <xdr:clientData/>
  </xdr:twoCellAnchor>
  <xdr:twoCellAnchor editAs="oneCell">
    <xdr:from>
      <xdr:col>3</xdr:col>
      <xdr:colOff>0</xdr:colOff>
      <xdr:row>28</xdr:row>
      <xdr:rowOff>0</xdr:rowOff>
    </xdr:from>
    <xdr:to>
      <xdr:col>9</xdr:col>
      <xdr:colOff>457200</xdr:colOff>
      <xdr:row>33</xdr:row>
      <xdr:rowOff>28575</xdr:rowOff>
    </xdr:to>
    <xdr:pic>
      <xdr:nvPicPr>
        <xdr:cNvPr id="6" name="Picture 5">
          <a:extLst>
            <a:ext uri="{FF2B5EF4-FFF2-40B4-BE49-F238E27FC236}">
              <a16:creationId xmlns:a16="http://schemas.microsoft.com/office/drawing/2014/main" id="{218F1B69-7134-7ECE-3983-15B948FB00F6}"/>
            </a:ext>
            <a:ext uri="{147F2762-F138-4A5C-976F-8EAC2B608ADB}">
              <a16:predDERef xmlns:a16="http://schemas.microsoft.com/office/drawing/2014/main" pred="{37510C60-5C90-DC17-9215-DB3BE8BD6D8E}"/>
            </a:ext>
          </a:extLst>
        </xdr:cNvPr>
        <xdr:cNvPicPr>
          <a:picLocks noChangeAspect="1"/>
        </xdr:cNvPicPr>
      </xdr:nvPicPr>
      <xdr:blipFill>
        <a:blip xmlns:r="http://schemas.openxmlformats.org/officeDocument/2006/relationships" r:embed="rId5"/>
        <a:stretch>
          <a:fillRect/>
        </a:stretch>
      </xdr:blipFill>
      <xdr:spPr>
        <a:xfrm>
          <a:off x="2057400" y="5600700"/>
          <a:ext cx="4572000" cy="1028700"/>
        </a:xfrm>
        <a:prstGeom prst="rect">
          <a:avLst/>
        </a:prstGeom>
      </xdr:spPr>
    </xdr:pic>
    <xdr:clientData/>
  </xdr:twoCellAnchor>
  <xdr:twoCellAnchor editAs="oneCell">
    <xdr:from>
      <xdr:col>21</xdr:col>
      <xdr:colOff>0</xdr:colOff>
      <xdr:row>37</xdr:row>
      <xdr:rowOff>0</xdr:rowOff>
    </xdr:from>
    <xdr:to>
      <xdr:col>27</xdr:col>
      <xdr:colOff>457200</xdr:colOff>
      <xdr:row>45</xdr:row>
      <xdr:rowOff>28575</xdr:rowOff>
    </xdr:to>
    <xdr:pic>
      <xdr:nvPicPr>
        <xdr:cNvPr id="10" name="Picture 9">
          <a:extLst>
            <a:ext uri="{FF2B5EF4-FFF2-40B4-BE49-F238E27FC236}">
              <a16:creationId xmlns:a16="http://schemas.microsoft.com/office/drawing/2014/main" id="{46FA7F5B-9DDA-B47E-1C58-0A0723318A4B}"/>
            </a:ext>
            <a:ext uri="{147F2762-F138-4A5C-976F-8EAC2B608ADB}">
              <a16:predDERef xmlns:a16="http://schemas.microsoft.com/office/drawing/2014/main" pred="{B4DF690A-58B1-1386-922D-7E50C9BDDA99}"/>
            </a:ext>
          </a:extLst>
        </xdr:cNvPr>
        <xdr:cNvPicPr>
          <a:picLocks noChangeAspect="1"/>
        </xdr:cNvPicPr>
      </xdr:nvPicPr>
      <xdr:blipFill>
        <a:blip xmlns:r="http://schemas.openxmlformats.org/officeDocument/2006/relationships" r:embed="rId6"/>
        <a:stretch>
          <a:fillRect/>
        </a:stretch>
      </xdr:blipFill>
      <xdr:spPr>
        <a:xfrm>
          <a:off x="14401800" y="7400925"/>
          <a:ext cx="4572000" cy="1628775"/>
        </a:xfrm>
        <a:prstGeom prst="rect">
          <a:avLst/>
        </a:prstGeom>
      </xdr:spPr>
    </xdr:pic>
    <xdr:clientData/>
  </xdr:twoCellAnchor>
  <xdr:twoCellAnchor editAs="oneCell">
    <xdr:from>
      <xdr:col>21</xdr:col>
      <xdr:colOff>0</xdr:colOff>
      <xdr:row>46</xdr:row>
      <xdr:rowOff>0</xdr:rowOff>
    </xdr:from>
    <xdr:to>
      <xdr:col>27</xdr:col>
      <xdr:colOff>457200</xdr:colOff>
      <xdr:row>54</xdr:row>
      <xdr:rowOff>104775</xdr:rowOff>
    </xdr:to>
    <xdr:pic>
      <xdr:nvPicPr>
        <xdr:cNvPr id="11" name="Picture 10">
          <a:extLst>
            <a:ext uri="{FF2B5EF4-FFF2-40B4-BE49-F238E27FC236}">
              <a16:creationId xmlns:a16="http://schemas.microsoft.com/office/drawing/2014/main" id="{D80008C8-DD58-6469-1FE4-C79C82D26A0D}"/>
            </a:ext>
            <a:ext uri="{147F2762-F138-4A5C-976F-8EAC2B608ADB}">
              <a16:predDERef xmlns:a16="http://schemas.microsoft.com/office/drawing/2014/main" pred="{46FA7F5B-9DDA-B47E-1C58-0A0723318A4B}"/>
            </a:ext>
          </a:extLst>
        </xdr:cNvPr>
        <xdr:cNvPicPr>
          <a:picLocks noChangeAspect="1"/>
        </xdr:cNvPicPr>
      </xdr:nvPicPr>
      <xdr:blipFill>
        <a:blip xmlns:r="http://schemas.openxmlformats.org/officeDocument/2006/relationships" r:embed="rId7"/>
        <a:stretch>
          <a:fillRect/>
        </a:stretch>
      </xdr:blipFill>
      <xdr:spPr>
        <a:xfrm>
          <a:off x="14401800" y="9201150"/>
          <a:ext cx="4572000" cy="1704975"/>
        </a:xfrm>
        <a:prstGeom prst="rect">
          <a:avLst/>
        </a:prstGeom>
      </xdr:spPr>
    </xdr:pic>
    <xdr:clientData/>
  </xdr:twoCellAnchor>
  <xdr:twoCellAnchor editAs="oneCell">
    <xdr:from>
      <xdr:col>12</xdr:col>
      <xdr:colOff>38100</xdr:colOff>
      <xdr:row>37</xdr:row>
      <xdr:rowOff>28575</xdr:rowOff>
    </xdr:from>
    <xdr:to>
      <xdr:col>18</xdr:col>
      <xdr:colOff>495300</xdr:colOff>
      <xdr:row>45</xdr:row>
      <xdr:rowOff>161925</xdr:rowOff>
    </xdr:to>
    <xdr:pic>
      <xdr:nvPicPr>
        <xdr:cNvPr id="12" name="Picture 11">
          <a:extLst>
            <a:ext uri="{FF2B5EF4-FFF2-40B4-BE49-F238E27FC236}">
              <a16:creationId xmlns:a16="http://schemas.microsoft.com/office/drawing/2014/main" id="{D711E4DB-FAA9-2131-2172-0075B52E4A18}"/>
            </a:ext>
            <a:ext uri="{147F2762-F138-4A5C-976F-8EAC2B608ADB}">
              <a16:predDERef xmlns:a16="http://schemas.microsoft.com/office/drawing/2014/main" pred="{D80008C8-DD58-6469-1FE4-C79C82D26A0D}"/>
            </a:ext>
          </a:extLst>
        </xdr:cNvPr>
        <xdr:cNvPicPr>
          <a:picLocks noChangeAspect="1"/>
        </xdr:cNvPicPr>
      </xdr:nvPicPr>
      <xdr:blipFill>
        <a:blip xmlns:r="http://schemas.openxmlformats.org/officeDocument/2006/relationships" r:embed="rId8"/>
        <a:stretch>
          <a:fillRect/>
        </a:stretch>
      </xdr:blipFill>
      <xdr:spPr>
        <a:xfrm>
          <a:off x="8267700" y="7429500"/>
          <a:ext cx="4572000" cy="1733550"/>
        </a:xfrm>
        <a:prstGeom prst="rect">
          <a:avLst/>
        </a:prstGeom>
      </xdr:spPr>
    </xdr:pic>
    <xdr:clientData/>
  </xdr:twoCellAnchor>
  <xdr:twoCellAnchor editAs="oneCell">
    <xdr:from>
      <xdr:col>21</xdr:col>
      <xdr:colOff>0</xdr:colOff>
      <xdr:row>55</xdr:row>
      <xdr:rowOff>0</xdr:rowOff>
    </xdr:from>
    <xdr:to>
      <xdr:col>27</xdr:col>
      <xdr:colOff>447675</xdr:colOff>
      <xdr:row>63</xdr:row>
      <xdr:rowOff>123825</xdr:rowOff>
    </xdr:to>
    <xdr:pic>
      <xdr:nvPicPr>
        <xdr:cNvPr id="13" name="Picture 12">
          <a:extLst>
            <a:ext uri="{FF2B5EF4-FFF2-40B4-BE49-F238E27FC236}">
              <a16:creationId xmlns:a16="http://schemas.microsoft.com/office/drawing/2014/main" id="{9A84498A-36D2-513F-7E44-722B50BAFB17}"/>
            </a:ext>
            <a:ext uri="{147F2762-F138-4A5C-976F-8EAC2B608ADB}">
              <a16:predDERef xmlns:a16="http://schemas.microsoft.com/office/drawing/2014/main" pred="{D711E4DB-FAA9-2131-2172-0075B52E4A18}"/>
            </a:ext>
          </a:extLst>
        </xdr:cNvPr>
        <xdr:cNvPicPr>
          <a:picLocks noChangeAspect="1"/>
        </xdr:cNvPicPr>
      </xdr:nvPicPr>
      <xdr:blipFill>
        <a:blip xmlns:r="http://schemas.openxmlformats.org/officeDocument/2006/relationships" r:embed="rId9"/>
        <a:stretch>
          <a:fillRect/>
        </a:stretch>
      </xdr:blipFill>
      <xdr:spPr>
        <a:xfrm>
          <a:off x="14401800" y="11001375"/>
          <a:ext cx="4562475" cy="1724025"/>
        </a:xfrm>
        <a:prstGeom prst="rect">
          <a:avLst/>
        </a:prstGeom>
      </xdr:spPr>
    </xdr:pic>
    <xdr:clientData/>
  </xdr:twoCellAnchor>
  <xdr:twoCellAnchor editAs="oneCell">
    <xdr:from>
      <xdr:col>12</xdr:col>
      <xdr:colOff>66675</xdr:colOff>
      <xdr:row>46</xdr:row>
      <xdr:rowOff>57150</xdr:rowOff>
    </xdr:from>
    <xdr:to>
      <xdr:col>18</xdr:col>
      <xdr:colOff>523875</xdr:colOff>
      <xdr:row>55</xdr:row>
      <xdr:rowOff>0</xdr:rowOff>
    </xdr:to>
    <xdr:pic>
      <xdr:nvPicPr>
        <xdr:cNvPr id="14" name="Picture 13">
          <a:extLst>
            <a:ext uri="{FF2B5EF4-FFF2-40B4-BE49-F238E27FC236}">
              <a16:creationId xmlns:a16="http://schemas.microsoft.com/office/drawing/2014/main" id="{E6746E09-F7E7-5019-E877-A0B0DEC78DD6}"/>
            </a:ext>
            <a:ext uri="{147F2762-F138-4A5C-976F-8EAC2B608ADB}">
              <a16:predDERef xmlns:a16="http://schemas.microsoft.com/office/drawing/2014/main" pred="{9A84498A-36D2-513F-7E44-722B50BAFB17}"/>
            </a:ext>
          </a:extLst>
        </xdr:cNvPr>
        <xdr:cNvPicPr>
          <a:picLocks noChangeAspect="1"/>
        </xdr:cNvPicPr>
      </xdr:nvPicPr>
      <xdr:blipFill>
        <a:blip xmlns:r="http://schemas.openxmlformats.org/officeDocument/2006/relationships" r:embed="rId10"/>
        <a:stretch>
          <a:fillRect/>
        </a:stretch>
      </xdr:blipFill>
      <xdr:spPr>
        <a:xfrm>
          <a:off x="8296275" y="9258300"/>
          <a:ext cx="4572000" cy="1743075"/>
        </a:xfrm>
        <a:prstGeom prst="rect">
          <a:avLst/>
        </a:prstGeom>
      </xdr:spPr>
    </xdr:pic>
    <xdr:clientData/>
  </xdr:twoCellAnchor>
  <xdr:twoCellAnchor editAs="oneCell">
    <xdr:from>
      <xdr:col>12</xdr:col>
      <xdr:colOff>57150</xdr:colOff>
      <xdr:row>55</xdr:row>
      <xdr:rowOff>85725</xdr:rowOff>
    </xdr:from>
    <xdr:to>
      <xdr:col>18</xdr:col>
      <xdr:colOff>514350</xdr:colOff>
      <xdr:row>64</xdr:row>
      <xdr:rowOff>76200</xdr:rowOff>
    </xdr:to>
    <xdr:pic>
      <xdr:nvPicPr>
        <xdr:cNvPr id="16" name="Picture 15">
          <a:extLst>
            <a:ext uri="{FF2B5EF4-FFF2-40B4-BE49-F238E27FC236}">
              <a16:creationId xmlns:a16="http://schemas.microsoft.com/office/drawing/2014/main" id="{59F37C65-E391-7093-A170-3A050D27ECDC}"/>
            </a:ext>
            <a:ext uri="{147F2762-F138-4A5C-976F-8EAC2B608ADB}">
              <a16:predDERef xmlns:a16="http://schemas.microsoft.com/office/drawing/2014/main" pred="{E6746E09-F7E7-5019-E877-A0B0DEC78DD6}"/>
            </a:ext>
          </a:extLst>
        </xdr:cNvPr>
        <xdr:cNvPicPr>
          <a:picLocks noChangeAspect="1"/>
        </xdr:cNvPicPr>
      </xdr:nvPicPr>
      <xdr:blipFill>
        <a:blip xmlns:r="http://schemas.openxmlformats.org/officeDocument/2006/relationships" r:embed="rId11"/>
        <a:stretch>
          <a:fillRect/>
        </a:stretch>
      </xdr:blipFill>
      <xdr:spPr>
        <a:xfrm>
          <a:off x="8286750" y="11087100"/>
          <a:ext cx="4572000" cy="1790700"/>
        </a:xfrm>
        <a:prstGeom prst="rect">
          <a:avLst/>
        </a:prstGeom>
      </xdr:spPr>
    </xdr:pic>
    <xdr:clientData/>
  </xdr:twoCellAnchor>
  <xdr:twoCellAnchor editAs="oneCell">
    <xdr:from>
      <xdr:col>28</xdr:col>
      <xdr:colOff>228600</xdr:colOff>
      <xdr:row>37</xdr:row>
      <xdr:rowOff>114300</xdr:rowOff>
    </xdr:from>
    <xdr:to>
      <xdr:col>34</xdr:col>
      <xdr:colOff>676275</xdr:colOff>
      <xdr:row>46</xdr:row>
      <xdr:rowOff>28575</xdr:rowOff>
    </xdr:to>
    <xdr:pic>
      <xdr:nvPicPr>
        <xdr:cNvPr id="18" name="Picture 17">
          <a:extLst>
            <a:ext uri="{FF2B5EF4-FFF2-40B4-BE49-F238E27FC236}">
              <a16:creationId xmlns:a16="http://schemas.microsoft.com/office/drawing/2014/main" id="{39D53C74-BB3C-6C70-C6D8-5B05305543DC}"/>
            </a:ext>
            <a:ext uri="{147F2762-F138-4A5C-976F-8EAC2B608ADB}">
              <a16:predDERef xmlns:a16="http://schemas.microsoft.com/office/drawing/2014/main" pred="{59F37C65-E391-7093-A170-3A050D27ECDC}"/>
            </a:ext>
          </a:extLst>
        </xdr:cNvPr>
        <xdr:cNvPicPr>
          <a:picLocks noChangeAspect="1"/>
        </xdr:cNvPicPr>
      </xdr:nvPicPr>
      <xdr:blipFill>
        <a:blip xmlns:r="http://schemas.openxmlformats.org/officeDocument/2006/relationships" r:embed="rId12"/>
        <a:stretch>
          <a:fillRect/>
        </a:stretch>
      </xdr:blipFill>
      <xdr:spPr>
        <a:xfrm>
          <a:off x="19431000" y="7515225"/>
          <a:ext cx="4562475" cy="1714500"/>
        </a:xfrm>
        <a:prstGeom prst="rect">
          <a:avLst/>
        </a:prstGeom>
      </xdr:spPr>
    </xdr:pic>
    <xdr:clientData/>
  </xdr:twoCellAnchor>
  <xdr:twoCellAnchor editAs="oneCell">
    <xdr:from>
      <xdr:col>28</xdr:col>
      <xdr:colOff>104775</xdr:colOff>
      <xdr:row>46</xdr:row>
      <xdr:rowOff>180975</xdr:rowOff>
    </xdr:from>
    <xdr:to>
      <xdr:col>34</xdr:col>
      <xdr:colOff>552450</xdr:colOff>
      <xdr:row>56</xdr:row>
      <xdr:rowOff>123825</xdr:rowOff>
    </xdr:to>
    <xdr:pic>
      <xdr:nvPicPr>
        <xdr:cNvPr id="20" name="Picture 19">
          <a:extLst>
            <a:ext uri="{FF2B5EF4-FFF2-40B4-BE49-F238E27FC236}">
              <a16:creationId xmlns:a16="http://schemas.microsoft.com/office/drawing/2014/main" id="{8C8EC400-5723-8F8F-7FD5-BAC4E15EA78D}"/>
            </a:ext>
            <a:ext uri="{147F2762-F138-4A5C-976F-8EAC2B608ADB}">
              <a16:predDERef xmlns:a16="http://schemas.microsoft.com/office/drawing/2014/main" pred="{39D53C74-BB3C-6C70-C6D8-5B05305543DC}"/>
            </a:ext>
          </a:extLst>
        </xdr:cNvPr>
        <xdr:cNvPicPr>
          <a:picLocks noChangeAspect="1"/>
        </xdr:cNvPicPr>
      </xdr:nvPicPr>
      <xdr:blipFill>
        <a:blip xmlns:r="http://schemas.openxmlformats.org/officeDocument/2006/relationships" r:embed="rId13"/>
        <a:stretch>
          <a:fillRect/>
        </a:stretch>
      </xdr:blipFill>
      <xdr:spPr>
        <a:xfrm>
          <a:off x="19307175" y="9382125"/>
          <a:ext cx="4562475" cy="1943100"/>
        </a:xfrm>
        <a:prstGeom prst="rect">
          <a:avLst/>
        </a:prstGeom>
      </xdr:spPr>
    </xdr:pic>
    <xdr:clientData/>
  </xdr:twoCellAnchor>
  <xdr:twoCellAnchor editAs="oneCell">
    <xdr:from>
      <xdr:col>28</xdr:col>
      <xdr:colOff>466725</xdr:colOff>
      <xdr:row>57</xdr:row>
      <xdr:rowOff>142875</xdr:rowOff>
    </xdr:from>
    <xdr:to>
      <xdr:col>35</xdr:col>
      <xdr:colOff>238125</xdr:colOff>
      <xdr:row>66</xdr:row>
      <xdr:rowOff>123825</xdr:rowOff>
    </xdr:to>
    <xdr:pic>
      <xdr:nvPicPr>
        <xdr:cNvPr id="21" name="Picture 20">
          <a:extLst>
            <a:ext uri="{FF2B5EF4-FFF2-40B4-BE49-F238E27FC236}">
              <a16:creationId xmlns:a16="http://schemas.microsoft.com/office/drawing/2014/main" id="{DD908820-734F-042E-30A3-1777B3C334EC}"/>
            </a:ext>
            <a:ext uri="{147F2762-F138-4A5C-976F-8EAC2B608ADB}">
              <a16:predDERef xmlns:a16="http://schemas.microsoft.com/office/drawing/2014/main" pred="{8C8EC400-5723-8F8F-7FD5-BAC4E15EA78D}"/>
            </a:ext>
          </a:extLst>
        </xdr:cNvPr>
        <xdr:cNvPicPr>
          <a:picLocks noChangeAspect="1"/>
        </xdr:cNvPicPr>
      </xdr:nvPicPr>
      <xdr:blipFill>
        <a:blip xmlns:r="http://schemas.openxmlformats.org/officeDocument/2006/relationships" r:embed="rId14"/>
        <a:stretch>
          <a:fillRect/>
        </a:stretch>
      </xdr:blipFill>
      <xdr:spPr>
        <a:xfrm>
          <a:off x="19669125" y="11544300"/>
          <a:ext cx="4572000" cy="1781175"/>
        </a:xfrm>
        <a:prstGeom prst="rect">
          <a:avLst/>
        </a:prstGeom>
      </xdr:spPr>
    </xdr:pic>
    <xdr:clientData/>
  </xdr:twoCellAnchor>
  <xdr:twoCellAnchor editAs="oneCell">
    <xdr:from>
      <xdr:col>36</xdr:col>
      <xdr:colOff>161925</xdr:colOff>
      <xdr:row>38</xdr:row>
      <xdr:rowOff>9525</xdr:rowOff>
    </xdr:from>
    <xdr:to>
      <xdr:col>42</xdr:col>
      <xdr:colOff>619125</xdr:colOff>
      <xdr:row>47</xdr:row>
      <xdr:rowOff>9525</xdr:rowOff>
    </xdr:to>
    <xdr:pic>
      <xdr:nvPicPr>
        <xdr:cNvPr id="22" name="Picture 21">
          <a:extLst>
            <a:ext uri="{FF2B5EF4-FFF2-40B4-BE49-F238E27FC236}">
              <a16:creationId xmlns:a16="http://schemas.microsoft.com/office/drawing/2014/main" id="{9A1BA825-713B-4562-EB78-0DCD5FFB900C}"/>
            </a:ext>
            <a:ext uri="{147F2762-F138-4A5C-976F-8EAC2B608ADB}">
              <a16:predDERef xmlns:a16="http://schemas.microsoft.com/office/drawing/2014/main" pred="{DD908820-734F-042E-30A3-1777B3C334EC}"/>
            </a:ext>
          </a:extLst>
        </xdr:cNvPr>
        <xdr:cNvPicPr>
          <a:picLocks noChangeAspect="1"/>
        </xdr:cNvPicPr>
      </xdr:nvPicPr>
      <xdr:blipFill>
        <a:blip xmlns:r="http://schemas.openxmlformats.org/officeDocument/2006/relationships" r:embed="rId15"/>
        <a:stretch>
          <a:fillRect/>
        </a:stretch>
      </xdr:blipFill>
      <xdr:spPr>
        <a:xfrm>
          <a:off x="24850725" y="7610475"/>
          <a:ext cx="4572000" cy="1800225"/>
        </a:xfrm>
        <a:prstGeom prst="rect">
          <a:avLst/>
        </a:prstGeom>
      </xdr:spPr>
    </xdr:pic>
    <xdr:clientData/>
  </xdr:twoCellAnchor>
  <xdr:twoCellAnchor editAs="oneCell">
    <xdr:from>
      <xdr:col>3</xdr:col>
      <xdr:colOff>47625</xdr:colOff>
      <xdr:row>72</xdr:row>
      <xdr:rowOff>28575</xdr:rowOff>
    </xdr:from>
    <xdr:to>
      <xdr:col>9</xdr:col>
      <xdr:colOff>504825</xdr:colOff>
      <xdr:row>83</xdr:row>
      <xdr:rowOff>28575</xdr:rowOff>
    </xdr:to>
    <xdr:pic>
      <xdr:nvPicPr>
        <xdr:cNvPr id="23" name="Picture 22">
          <a:extLst>
            <a:ext uri="{FF2B5EF4-FFF2-40B4-BE49-F238E27FC236}">
              <a16:creationId xmlns:a16="http://schemas.microsoft.com/office/drawing/2014/main" id="{784B0934-91AC-5151-A620-99715C9AA8EE}"/>
            </a:ext>
            <a:ext uri="{147F2762-F138-4A5C-976F-8EAC2B608ADB}">
              <a16:predDERef xmlns:a16="http://schemas.microsoft.com/office/drawing/2014/main" pred="{9A1BA825-713B-4562-EB78-0DCD5FFB900C}"/>
            </a:ext>
          </a:extLst>
        </xdr:cNvPr>
        <xdr:cNvPicPr>
          <a:picLocks noChangeAspect="1"/>
        </xdr:cNvPicPr>
      </xdr:nvPicPr>
      <xdr:blipFill>
        <a:blip xmlns:r="http://schemas.openxmlformats.org/officeDocument/2006/relationships" r:embed="rId16"/>
        <a:stretch>
          <a:fillRect/>
        </a:stretch>
      </xdr:blipFill>
      <xdr:spPr>
        <a:xfrm>
          <a:off x="2105025" y="14430375"/>
          <a:ext cx="4572000" cy="2200275"/>
        </a:xfrm>
        <a:prstGeom prst="rect">
          <a:avLst/>
        </a:prstGeom>
      </xdr:spPr>
    </xdr:pic>
    <xdr:clientData/>
  </xdr:twoCellAnchor>
  <xdr:twoCellAnchor editAs="oneCell">
    <xdr:from>
      <xdr:col>3</xdr:col>
      <xdr:colOff>0</xdr:colOff>
      <xdr:row>37</xdr:row>
      <xdr:rowOff>0</xdr:rowOff>
    </xdr:from>
    <xdr:to>
      <xdr:col>9</xdr:col>
      <xdr:colOff>457200</xdr:colOff>
      <xdr:row>45</xdr:row>
      <xdr:rowOff>0</xdr:rowOff>
    </xdr:to>
    <xdr:pic>
      <xdr:nvPicPr>
        <xdr:cNvPr id="8" name="Picture 7">
          <a:extLst>
            <a:ext uri="{FF2B5EF4-FFF2-40B4-BE49-F238E27FC236}">
              <a16:creationId xmlns:a16="http://schemas.microsoft.com/office/drawing/2014/main" id="{5665592A-2673-EF38-1EA7-DD22D3BFF20E}"/>
            </a:ext>
            <a:ext uri="{147F2762-F138-4A5C-976F-8EAC2B608ADB}">
              <a16:predDERef xmlns:a16="http://schemas.microsoft.com/office/drawing/2014/main" pred="{784B0934-91AC-5151-A620-99715C9AA8EE}"/>
            </a:ext>
          </a:extLst>
        </xdr:cNvPr>
        <xdr:cNvPicPr>
          <a:picLocks noChangeAspect="1"/>
        </xdr:cNvPicPr>
      </xdr:nvPicPr>
      <xdr:blipFill>
        <a:blip xmlns:r="http://schemas.openxmlformats.org/officeDocument/2006/relationships" r:embed="rId17"/>
        <a:stretch>
          <a:fillRect/>
        </a:stretch>
      </xdr:blipFill>
      <xdr:spPr>
        <a:xfrm>
          <a:off x="2057400" y="7400925"/>
          <a:ext cx="4572000" cy="1600200"/>
        </a:xfrm>
        <a:prstGeom prst="rect">
          <a:avLst/>
        </a:prstGeom>
      </xdr:spPr>
    </xdr:pic>
    <xdr:clientData/>
  </xdr:twoCellAnchor>
  <xdr:twoCellAnchor editAs="oneCell">
    <xdr:from>
      <xdr:col>12</xdr:col>
      <xdr:colOff>76200</xdr:colOff>
      <xdr:row>73</xdr:row>
      <xdr:rowOff>142875</xdr:rowOff>
    </xdr:from>
    <xdr:to>
      <xdr:col>18</xdr:col>
      <xdr:colOff>523875</xdr:colOff>
      <xdr:row>82</xdr:row>
      <xdr:rowOff>104775</xdr:rowOff>
    </xdr:to>
    <xdr:pic>
      <xdr:nvPicPr>
        <xdr:cNvPr id="7" name="Picture 6">
          <a:extLst>
            <a:ext uri="{FF2B5EF4-FFF2-40B4-BE49-F238E27FC236}">
              <a16:creationId xmlns:a16="http://schemas.microsoft.com/office/drawing/2014/main" id="{205009A3-34F5-0935-CBD2-6AC7DBF6D87B}"/>
            </a:ext>
            <a:ext uri="{147F2762-F138-4A5C-976F-8EAC2B608ADB}">
              <a16:predDERef xmlns:a16="http://schemas.microsoft.com/office/drawing/2014/main" pred="{5665592A-2673-EF38-1EA7-DD22D3BFF20E}"/>
            </a:ext>
          </a:extLst>
        </xdr:cNvPr>
        <xdr:cNvPicPr>
          <a:picLocks noChangeAspect="1"/>
        </xdr:cNvPicPr>
      </xdr:nvPicPr>
      <xdr:blipFill>
        <a:blip xmlns:r="http://schemas.openxmlformats.org/officeDocument/2006/relationships" r:embed="rId18"/>
        <a:stretch>
          <a:fillRect/>
        </a:stretch>
      </xdr:blipFill>
      <xdr:spPr>
        <a:xfrm>
          <a:off x="8305800" y="14744700"/>
          <a:ext cx="4562475" cy="1762125"/>
        </a:xfrm>
        <a:prstGeom prst="rect">
          <a:avLst/>
        </a:prstGeom>
      </xdr:spPr>
    </xdr:pic>
    <xdr:clientData/>
  </xdr:twoCellAnchor>
  <xdr:twoCellAnchor editAs="oneCell">
    <xdr:from>
      <xdr:col>19</xdr:col>
      <xdr:colOff>333375</xdr:colOff>
      <xdr:row>73</xdr:row>
      <xdr:rowOff>152400</xdr:rowOff>
    </xdr:from>
    <xdr:to>
      <xdr:col>26</xdr:col>
      <xdr:colOff>104775</xdr:colOff>
      <xdr:row>82</xdr:row>
      <xdr:rowOff>57150</xdr:rowOff>
    </xdr:to>
    <xdr:pic>
      <xdr:nvPicPr>
        <xdr:cNvPr id="9" name="Picture 8">
          <a:extLst>
            <a:ext uri="{FF2B5EF4-FFF2-40B4-BE49-F238E27FC236}">
              <a16:creationId xmlns:a16="http://schemas.microsoft.com/office/drawing/2014/main" id="{0916CA48-259B-8F04-9CAB-BEF489FA7205}"/>
            </a:ext>
            <a:ext uri="{147F2762-F138-4A5C-976F-8EAC2B608ADB}">
              <a16:predDERef xmlns:a16="http://schemas.microsoft.com/office/drawing/2014/main" pred="{205009A3-34F5-0935-CBD2-6AC7DBF6D87B}"/>
            </a:ext>
          </a:extLst>
        </xdr:cNvPr>
        <xdr:cNvPicPr>
          <a:picLocks noChangeAspect="1"/>
        </xdr:cNvPicPr>
      </xdr:nvPicPr>
      <xdr:blipFill>
        <a:blip xmlns:r="http://schemas.openxmlformats.org/officeDocument/2006/relationships" r:embed="rId19"/>
        <a:stretch>
          <a:fillRect/>
        </a:stretch>
      </xdr:blipFill>
      <xdr:spPr>
        <a:xfrm>
          <a:off x="13363575" y="14754225"/>
          <a:ext cx="4572000" cy="1704975"/>
        </a:xfrm>
        <a:prstGeom prst="rect">
          <a:avLst/>
        </a:prstGeom>
      </xdr:spPr>
    </xdr:pic>
    <xdr:clientData/>
  </xdr:twoCellAnchor>
  <xdr:twoCellAnchor editAs="oneCell">
    <xdr:from>
      <xdr:col>19</xdr:col>
      <xdr:colOff>523875</xdr:colOff>
      <xdr:row>85</xdr:row>
      <xdr:rowOff>9525</xdr:rowOff>
    </xdr:from>
    <xdr:to>
      <xdr:col>26</xdr:col>
      <xdr:colOff>295275</xdr:colOff>
      <xdr:row>94</xdr:row>
      <xdr:rowOff>47625</xdr:rowOff>
    </xdr:to>
    <xdr:pic>
      <xdr:nvPicPr>
        <xdr:cNvPr id="15" name="Picture 14">
          <a:extLst>
            <a:ext uri="{FF2B5EF4-FFF2-40B4-BE49-F238E27FC236}">
              <a16:creationId xmlns:a16="http://schemas.microsoft.com/office/drawing/2014/main" id="{D7ED52BC-320E-CA51-D5C0-FEA5E742A609}"/>
            </a:ext>
            <a:ext uri="{147F2762-F138-4A5C-976F-8EAC2B608ADB}">
              <a16:predDERef xmlns:a16="http://schemas.microsoft.com/office/drawing/2014/main" pred="{0916CA48-259B-8F04-9CAB-BEF489FA7205}"/>
            </a:ext>
          </a:extLst>
        </xdr:cNvPr>
        <xdr:cNvPicPr>
          <a:picLocks noChangeAspect="1"/>
        </xdr:cNvPicPr>
      </xdr:nvPicPr>
      <xdr:blipFill>
        <a:blip xmlns:r="http://schemas.openxmlformats.org/officeDocument/2006/relationships" r:embed="rId20"/>
        <a:stretch>
          <a:fillRect/>
        </a:stretch>
      </xdr:blipFill>
      <xdr:spPr>
        <a:xfrm>
          <a:off x="13554075" y="17011650"/>
          <a:ext cx="4572000" cy="1838325"/>
        </a:xfrm>
        <a:prstGeom prst="rect">
          <a:avLst/>
        </a:prstGeom>
      </xdr:spPr>
    </xdr:pic>
    <xdr:clientData/>
  </xdr:twoCellAnchor>
  <xdr:twoCellAnchor editAs="oneCell">
    <xdr:from>
      <xdr:col>12</xdr:col>
      <xdr:colOff>104775</xdr:colOff>
      <xdr:row>85</xdr:row>
      <xdr:rowOff>142875</xdr:rowOff>
    </xdr:from>
    <xdr:to>
      <xdr:col>18</xdr:col>
      <xdr:colOff>561975</xdr:colOff>
      <xdr:row>94</xdr:row>
      <xdr:rowOff>19050</xdr:rowOff>
    </xdr:to>
    <xdr:pic>
      <xdr:nvPicPr>
        <xdr:cNvPr id="17" name="Picture 16">
          <a:extLst>
            <a:ext uri="{FF2B5EF4-FFF2-40B4-BE49-F238E27FC236}">
              <a16:creationId xmlns:a16="http://schemas.microsoft.com/office/drawing/2014/main" id="{CC58D676-F262-0E10-692F-DCAD4F84246A}"/>
            </a:ext>
            <a:ext uri="{147F2762-F138-4A5C-976F-8EAC2B608ADB}">
              <a16:predDERef xmlns:a16="http://schemas.microsoft.com/office/drawing/2014/main" pred="{D7ED52BC-320E-CA51-D5C0-FEA5E742A609}"/>
            </a:ext>
          </a:extLst>
        </xdr:cNvPr>
        <xdr:cNvPicPr>
          <a:picLocks noChangeAspect="1"/>
        </xdr:cNvPicPr>
      </xdr:nvPicPr>
      <xdr:blipFill>
        <a:blip xmlns:r="http://schemas.openxmlformats.org/officeDocument/2006/relationships" r:embed="rId21"/>
        <a:stretch>
          <a:fillRect/>
        </a:stretch>
      </xdr:blipFill>
      <xdr:spPr>
        <a:xfrm>
          <a:off x="8334375" y="17145000"/>
          <a:ext cx="4572000" cy="1676400"/>
        </a:xfrm>
        <a:prstGeom prst="rect">
          <a:avLst/>
        </a:prstGeom>
      </xdr:spPr>
    </xdr:pic>
    <xdr:clientData/>
  </xdr:twoCellAnchor>
  <xdr:twoCellAnchor editAs="oneCell">
    <xdr:from>
      <xdr:col>27</xdr:col>
      <xdr:colOff>295275</xdr:colOff>
      <xdr:row>73</xdr:row>
      <xdr:rowOff>152400</xdr:rowOff>
    </xdr:from>
    <xdr:to>
      <xdr:col>34</xdr:col>
      <xdr:colOff>57150</xdr:colOff>
      <xdr:row>81</xdr:row>
      <xdr:rowOff>66675</xdr:rowOff>
    </xdr:to>
    <xdr:pic>
      <xdr:nvPicPr>
        <xdr:cNvPr id="19" name="Picture 18">
          <a:extLst>
            <a:ext uri="{FF2B5EF4-FFF2-40B4-BE49-F238E27FC236}">
              <a16:creationId xmlns:a16="http://schemas.microsoft.com/office/drawing/2014/main" id="{7CB23D03-68E6-7B94-D916-2794B8255E3D}"/>
            </a:ext>
            <a:ext uri="{147F2762-F138-4A5C-976F-8EAC2B608ADB}">
              <a16:predDERef xmlns:a16="http://schemas.microsoft.com/office/drawing/2014/main" pred="{CC58D676-F262-0E10-692F-DCAD4F84246A}"/>
            </a:ext>
          </a:extLst>
        </xdr:cNvPr>
        <xdr:cNvPicPr>
          <a:picLocks noChangeAspect="1"/>
        </xdr:cNvPicPr>
      </xdr:nvPicPr>
      <xdr:blipFill>
        <a:blip xmlns:r="http://schemas.openxmlformats.org/officeDocument/2006/relationships" r:embed="rId22"/>
        <a:stretch>
          <a:fillRect/>
        </a:stretch>
      </xdr:blipFill>
      <xdr:spPr>
        <a:xfrm>
          <a:off x="18811875" y="14754225"/>
          <a:ext cx="4562475" cy="1514475"/>
        </a:xfrm>
        <a:prstGeom prst="rect">
          <a:avLst/>
        </a:prstGeom>
      </xdr:spPr>
    </xdr:pic>
    <xdr:clientData/>
  </xdr:twoCellAnchor>
  <xdr:twoCellAnchor editAs="oneCell">
    <xdr:from>
      <xdr:col>27</xdr:col>
      <xdr:colOff>219075</xdr:colOff>
      <xdr:row>85</xdr:row>
      <xdr:rowOff>76200</xdr:rowOff>
    </xdr:from>
    <xdr:to>
      <xdr:col>33</xdr:col>
      <xdr:colOff>676275</xdr:colOff>
      <xdr:row>93</xdr:row>
      <xdr:rowOff>142875</xdr:rowOff>
    </xdr:to>
    <xdr:pic>
      <xdr:nvPicPr>
        <xdr:cNvPr id="24" name="Picture 23">
          <a:extLst>
            <a:ext uri="{FF2B5EF4-FFF2-40B4-BE49-F238E27FC236}">
              <a16:creationId xmlns:a16="http://schemas.microsoft.com/office/drawing/2014/main" id="{1B9365E6-796B-17F9-3404-D7DBA7A22122}"/>
            </a:ext>
            <a:ext uri="{147F2762-F138-4A5C-976F-8EAC2B608ADB}">
              <a16:predDERef xmlns:a16="http://schemas.microsoft.com/office/drawing/2014/main" pred="{7CB23D03-68E6-7B94-D916-2794B8255E3D}"/>
            </a:ext>
          </a:extLst>
        </xdr:cNvPr>
        <xdr:cNvPicPr>
          <a:picLocks noChangeAspect="1"/>
        </xdr:cNvPicPr>
      </xdr:nvPicPr>
      <xdr:blipFill>
        <a:blip xmlns:r="http://schemas.openxmlformats.org/officeDocument/2006/relationships" r:embed="rId23"/>
        <a:stretch>
          <a:fillRect/>
        </a:stretch>
      </xdr:blipFill>
      <xdr:spPr>
        <a:xfrm>
          <a:off x="18735675" y="17078325"/>
          <a:ext cx="4572000" cy="1666875"/>
        </a:xfrm>
        <a:prstGeom prst="rect">
          <a:avLst/>
        </a:prstGeom>
      </xdr:spPr>
    </xdr:pic>
    <xdr:clientData/>
  </xdr:twoCellAnchor>
  <xdr:twoCellAnchor editAs="oneCell">
    <xdr:from>
      <xdr:col>34</xdr:col>
      <xdr:colOff>381000</xdr:colOff>
      <xdr:row>73</xdr:row>
      <xdr:rowOff>66675</xdr:rowOff>
    </xdr:from>
    <xdr:to>
      <xdr:col>41</xdr:col>
      <xdr:colOff>152400</xdr:colOff>
      <xdr:row>81</xdr:row>
      <xdr:rowOff>190500</xdr:rowOff>
    </xdr:to>
    <xdr:pic>
      <xdr:nvPicPr>
        <xdr:cNvPr id="25" name="Picture 24">
          <a:extLst>
            <a:ext uri="{FF2B5EF4-FFF2-40B4-BE49-F238E27FC236}">
              <a16:creationId xmlns:a16="http://schemas.microsoft.com/office/drawing/2014/main" id="{3265F229-A281-53C2-137D-BC247186BD9A}"/>
            </a:ext>
            <a:ext uri="{147F2762-F138-4A5C-976F-8EAC2B608ADB}">
              <a16:predDERef xmlns:a16="http://schemas.microsoft.com/office/drawing/2014/main" pred="{1B9365E6-796B-17F9-3404-D7DBA7A22122}"/>
            </a:ext>
          </a:extLst>
        </xdr:cNvPr>
        <xdr:cNvPicPr>
          <a:picLocks noChangeAspect="1"/>
        </xdr:cNvPicPr>
      </xdr:nvPicPr>
      <xdr:blipFill>
        <a:blip xmlns:r="http://schemas.openxmlformats.org/officeDocument/2006/relationships" r:embed="rId24"/>
        <a:stretch>
          <a:fillRect/>
        </a:stretch>
      </xdr:blipFill>
      <xdr:spPr>
        <a:xfrm>
          <a:off x="23698200" y="14668500"/>
          <a:ext cx="4572000" cy="1724025"/>
        </a:xfrm>
        <a:prstGeom prst="rect">
          <a:avLst/>
        </a:prstGeom>
      </xdr:spPr>
    </xdr:pic>
    <xdr:clientData/>
  </xdr:twoCellAnchor>
  <xdr:twoCellAnchor editAs="oneCell">
    <xdr:from>
      <xdr:col>34</xdr:col>
      <xdr:colOff>295275</xdr:colOff>
      <xdr:row>85</xdr:row>
      <xdr:rowOff>95250</xdr:rowOff>
    </xdr:from>
    <xdr:to>
      <xdr:col>41</xdr:col>
      <xdr:colOff>57150</xdr:colOff>
      <xdr:row>93</xdr:row>
      <xdr:rowOff>152400</xdr:rowOff>
    </xdr:to>
    <xdr:pic>
      <xdr:nvPicPr>
        <xdr:cNvPr id="26" name="Picture 25">
          <a:extLst>
            <a:ext uri="{FF2B5EF4-FFF2-40B4-BE49-F238E27FC236}">
              <a16:creationId xmlns:a16="http://schemas.microsoft.com/office/drawing/2014/main" id="{ED6551AA-DAA4-AF7A-3FC5-953F1199059E}"/>
            </a:ext>
            <a:ext uri="{147F2762-F138-4A5C-976F-8EAC2B608ADB}">
              <a16:predDERef xmlns:a16="http://schemas.microsoft.com/office/drawing/2014/main" pred="{3265F229-A281-53C2-137D-BC247186BD9A}"/>
            </a:ext>
          </a:extLst>
        </xdr:cNvPr>
        <xdr:cNvPicPr>
          <a:picLocks noChangeAspect="1"/>
        </xdr:cNvPicPr>
      </xdr:nvPicPr>
      <xdr:blipFill>
        <a:blip xmlns:r="http://schemas.openxmlformats.org/officeDocument/2006/relationships" r:embed="rId25"/>
        <a:stretch>
          <a:fillRect/>
        </a:stretch>
      </xdr:blipFill>
      <xdr:spPr>
        <a:xfrm>
          <a:off x="23612475" y="17097375"/>
          <a:ext cx="4562475" cy="1657350"/>
        </a:xfrm>
        <a:prstGeom prst="rect">
          <a:avLst/>
        </a:prstGeom>
      </xdr:spPr>
    </xdr:pic>
    <xdr:clientData/>
  </xdr:twoCellAnchor>
  <xdr:twoCellAnchor editAs="oneCell">
    <xdr:from>
      <xdr:col>12</xdr:col>
      <xdr:colOff>142875</xdr:colOff>
      <xdr:row>96</xdr:row>
      <xdr:rowOff>0</xdr:rowOff>
    </xdr:from>
    <xdr:to>
      <xdr:col>18</xdr:col>
      <xdr:colOff>600075</xdr:colOff>
      <xdr:row>105</xdr:row>
      <xdr:rowOff>161925</xdr:rowOff>
    </xdr:to>
    <xdr:pic>
      <xdr:nvPicPr>
        <xdr:cNvPr id="27" name="Picture 26">
          <a:extLst>
            <a:ext uri="{FF2B5EF4-FFF2-40B4-BE49-F238E27FC236}">
              <a16:creationId xmlns:a16="http://schemas.microsoft.com/office/drawing/2014/main" id="{B074CF0A-F6E4-BA90-B399-EEC32D1FD7D1}"/>
            </a:ext>
            <a:ext uri="{147F2762-F138-4A5C-976F-8EAC2B608ADB}">
              <a16:predDERef xmlns:a16="http://schemas.microsoft.com/office/drawing/2014/main" pred="{ED6551AA-DAA4-AF7A-3FC5-953F1199059E}"/>
            </a:ext>
          </a:extLst>
        </xdr:cNvPr>
        <xdr:cNvPicPr>
          <a:picLocks noChangeAspect="1"/>
        </xdr:cNvPicPr>
      </xdr:nvPicPr>
      <xdr:blipFill>
        <a:blip xmlns:r="http://schemas.openxmlformats.org/officeDocument/2006/relationships" r:embed="rId26"/>
        <a:stretch>
          <a:fillRect/>
        </a:stretch>
      </xdr:blipFill>
      <xdr:spPr>
        <a:xfrm>
          <a:off x="8372475" y="19202400"/>
          <a:ext cx="4572000" cy="1962150"/>
        </a:xfrm>
        <a:prstGeom prst="rect">
          <a:avLst/>
        </a:prstGeom>
      </xdr:spPr>
    </xdr:pic>
    <xdr:clientData/>
  </xdr:twoCellAnchor>
  <xdr:twoCellAnchor editAs="oneCell">
    <xdr:from>
      <xdr:col>19</xdr:col>
      <xdr:colOff>638175</xdr:colOff>
      <xdr:row>96</xdr:row>
      <xdr:rowOff>95250</xdr:rowOff>
    </xdr:from>
    <xdr:to>
      <xdr:col>26</xdr:col>
      <xdr:colOff>409575</xdr:colOff>
      <xdr:row>105</xdr:row>
      <xdr:rowOff>9525</xdr:rowOff>
    </xdr:to>
    <xdr:pic>
      <xdr:nvPicPr>
        <xdr:cNvPr id="28" name="Picture 27">
          <a:extLst>
            <a:ext uri="{FF2B5EF4-FFF2-40B4-BE49-F238E27FC236}">
              <a16:creationId xmlns:a16="http://schemas.microsoft.com/office/drawing/2014/main" id="{55C56BA1-F5EE-87D5-C28B-89FE30405776}"/>
            </a:ext>
            <a:ext uri="{147F2762-F138-4A5C-976F-8EAC2B608ADB}">
              <a16:predDERef xmlns:a16="http://schemas.microsoft.com/office/drawing/2014/main" pred="{B074CF0A-F6E4-BA90-B399-EEC32D1FD7D1}"/>
            </a:ext>
          </a:extLst>
        </xdr:cNvPr>
        <xdr:cNvPicPr>
          <a:picLocks noChangeAspect="1"/>
        </xdr:cNvPicPr>
      </xdr:nvPicPr>
      <xdr:blipFill>
        <a:blip xmlns:r="http://schemas.openxmlformats.org/officeDocument/2006/relationships" r:embed="rId27"/>
        <a:stretch>
          <a:fillRect/>
        </a:stretch>
      </xdr:blipFill>
      <xdr:spPr>
        <a:xfrm>
          <a:off x="13668375" y="19297650"/>
          <a:ext cx="4572000" cy="1714500"/>
        </a:xfrm>
        <a:prstGeom prst="rect">
          <a:avLst/>
        </a:prstGeom>
      </xdr:spPr>
    </xdr:pic>
    <xdr:clientData/>
  </xdr:twoCellAnchor>
  <xdr:twoCellAnchor editAs="oneCell">
    <xdr:from>
      <xdr:col>27</xdr:col>
      <xdr:colOff>209550</xdr:colOff>
      <xdr:row>96</xdr:row>
      <xdr:rowOff>123825</xdr:rowOff>
    </xdr:from>
    <xdr:to>
      <xdr:col>33</xdr:col>
      <xdr:colOff>666750</xdr:colOff>
      <xdr:row>105</xdr:row>
      <xdr:rowOff>57150</xdr:rowOff>
    </xdr:to>
    <xdr:pic>
      <xdr:nvPicPr>
        <xdr:cNvPr id="29" name="Picture 28">
          <a:extLst>
            <a:ext uri="{FF2B5EF4-FFF2-40B4-BE49-F238E27FC236}">
              <a16:creationId xmlns:a16="http://schemas.microsoft.com/office/drawing/2014/main" id="{985952DC-D21D-1669-B22E-6FFB6186361A}"/>
            </a:ext>
            <a:ext uri="{147F2762-F138-4A5C-976F-8EAC2B608ADB}">
              <a16:predDERef xmlns:a16="http://schemas.microsoft.com/office/drawing/2014/main" pred="{55C56BA1-F5EE-87D5-C28B-89FE30405776}"/>
            </a:ext>
          </a:extLst>
        </xdr:cNvPr>
        <xdr:cNvPicPr>
          <a:picLocks noChangeAspect="1"/>
        </xdr:cNvPicPr>
      </xdr:nvPicPr>
      <xdr:blipFill>
        <a:blip xmlns:r="http://schemas.openxmlformats.org/officeDocument/2006/relationships" r:embed="rId28"/>
        <a:stretch>
          <a:fillRect/>
        </a:stretch>
      </xdr:blipFill>
      <xdr:spPr>
        <a:xfrm>
          <a:off x="18726150" y="19326225"/>
          <a:ext cx="4572000" cy="1733550"/>
        </a:xfrm>
        <a:prstGeom prst="rect">
          <a:avLst/>
        </a:prstGeom>
      </xdr:spPr>
    </xdr:pic>
    <xdr:clientData/>
  </xdr:twoCellAnchor>
  <xdr:twoCellAnchor editAs="oneCell">
    <xdr:from>
      <xdr:col>34</xdr:col>
      <xdr:colOff>400050</xdr:colOff>
      <xdr:row>97</xdr:row>
      <xdr:rowOff>104775</xdr:rowOff>
    </xdr:from>
    <xdr:to>
      <xdr:col>41</xdr:col>
      <xdr:colOff>171450</xdr:colOff>
      <xdr:row>107</xdr:row>
      <xdr:rowOff>76200</xdr:rowOff>
    </xdr:to>
    <xdr:pic>
      <xdr:nvPicPr>
        <xdr:cNvPr id="30" name="Picture 29">
          <a:extLst>
            <a:ext uri="{FF2B5EF4-FFF2-40B4-BE49-F238E27FC236}">
              <a16:creationId xmlns:a16="http://schemas.microsoft.com/office/drawing/2014/main" id="{44CF85AF-AA02-8F0A-2FFB-F5A4E63885AE}"/>
            </a:ext>
            <a:ext uri="{147F2762-F138-4A5C-976F-8EAC2B608ADB}">
              <a16:predDERef xmlns:a16="http://schemas.microsoft.com/office/drawing/2014/main" pred="{985952DC-D21D-1669-B22E-6FFB6186361A}"/>
            </a:ext>
          </a:extLst>
        </xdr:cNvPr>
        <xdr:cNvPicPr>
          <a:picLocks noChangeAspect="1"/>
        </xdr:cNvPicPr>
      </xdr:nvPicPr>
      <xdr:blipFill>
        <a:blip xmlns:r="http://schemas.openxmlformats.org/officeDocument/2006/relationships" r:embed="rId29"/>
        <a:stretch>
          <a:fillRect/>
        </a:stretch>
      </xdr:blipFill>
      <xdr:spPr>
        <a:xfrm>
          <a:off x="23717250" y="19507200"/>
          <a:ext cx="4572000" cy="1971675"/>
        </a:xfrm>
        <a:prstGeom prst="rect">
          <a:avLst/>
        </a:prstGeom>
      </xdr:spPr>
    </xdr:pic>
    <xdr:clientData/>
  </xdr:twoCellAnchor>
  <xdr:twoCellAnchor editAs="oneCell">
    <xdr:from>
      <xdr:col>13</xdr:col>
      <xdr:colOff>0</xdr:colOff>
      <xdr:row>117</xdr:row>
      <xdr:rowOff>0</xdr:rowOff>
    </xdr:from>
    <xdr:to>
      <xdr:col>19</xdr:col>
      <xdr:colOff>447675</xdr:colOff>
      <xdr:row>125</xdr:row>
      <xdr:rowOff>76200</xdr:rowOff>
    </xdr:to>
    <xdr:pic>
      <xdr:nvPicPr>
        <xdr:cNvPr id="31" name="Picture 30">
          <a:extLst>
            <a:ext uri="{FF2B5EF4-FFF2-40B4-BE49-F238E27FC236}">
              <a16:creationId xmlns:a16="http://schemas.microsoft.com/office/drawing/2014/main" id="{829FCC7D-CC63-D562-F17B-1AD6A49E7D24}"/>
            </a:ext>
            <a:ext uri="{147F2762-F138-4A5C-976F-8EAC2B608ADB}">
              <a16:predDERef xmlns:a16="http://schemas.microsoft.com/office/drawing/2014/main" pred="{44CF85AF-AA02-8F0A-2FFB-F5A4E63885AE}"/>
            </a:ext>
          </a:extLst>
        </xdr:cNvPr>
        <xdr:cNvPicPr>
          <a:picLocks noChangeAspect="1"/>
        </xdr:cNvPicPr>
      </xdr:nvPicPr>
      <xdr:blipFill>
        <a:blip xmlns:r="http://schemas.openxmlformats.org/officeDocument/2006/relationships" r:embed="rId30"/>
        <a:stretch>
          <a:fillRect/>
        </a:stretch>
      </xdr:blipFill>
      <xdr:spPr>
        <a:xfrm>
          <a:off x="8915400" y="23402925"/>
          <a:ext cx="4562475" cy="1676400"/>
        </a:xfrm>
        <a:prstGeom prst="rect">
          <a:avLst/>
        </a:prstGeom>
      </xdr:spPr>
    </xdr:pic>
    <xdr:clientData/>
  </xdr:twoCellAnchor>
  <xdr:twoCellAnchor editAs="oneCell">
    <xdr:from>
      <xdr:col>22</xdr:col>
      <xdr:colOff>0</xdr:colOff>
      <xdr:row>117</xdr:row>
      <xdr:rowOff>0</xdr:rowOff>
    </xdr:from>
    <xdr:to>
      <xdr:col>28</xdr:col>
      <xdr:colOff>447675</xdr:colOff>
      <xdr:row>122</xdr:row>
      <xdr:rowOff>180975</xdr:rowOff>
    </xdr:to>
    <xdr:pic>
      <xdr:nvPicPr>
        <xdr:cNvPr id="32" name="Picture 31">
          <a:extLst>
            <a:ext uri="{FF2B5EF4-FFF2-40B4-BE49-F238E27FC236}">
              <a16:creationId xmlns:a16="http://schemas.microsoft.com/office/drawing/2014/main" id="{3F8F094D-18A1-CBDC-7DED-97D80C4C947F}"/>
            </a:ext>
            <a:ext uri="{147F2762-F138-4A5C-976F-8EAC2B608ADB}">
              <a16:predDERef xmlns:a16="http://schemas.microsoft.com/office/drawing/2014/main" pred="{829FCC7D-CC63-D562-F17B-1AD6A49E7D24}"/>
            </a:ext>
          </a:extLst>
        </xdr:cNvPr>
        <xdr:cNvPicPr>
          <a:picLocks noChangeAspect="1"/>
        </xdr:cNvPicPr>
      </xdr:nvPicPr>
      <xdr:blipFill>
        <a:blip xmlns:r="http://schemas.openxmlformats.org/officeDocument/2006/relationships" r:embed="rId31"/>
        <a:stretch>
          <a:fillRect/>
        </a:stretch>
      </xdr:blipFill>
      <xdr:spPr>
        <a:xfrm>
          <a:off x="15087600" y="23402925"/>
          <a:ext cx="4562475" cy="1181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15</xdr:col>
      <xdr:colOff>0</xdr:colOff>
      <xdr:row>9</xdr:row>
      <xdr:rowOff>0</xdr:rowOff>
    </xdr:from>
    <xdr:to>
      <xdr:col>21</xdr:col>
      <xdr:colOff>457200</xdr:colOff>
      <xdr:row>17</xdr:row>
      <xdr:rowOff>57150</xdr:rowOff>
    </xdr:to>
    <xdr:pic>
      <xdr:nvPicPr>
        <xdr:cNvPr id="2" name="Picture 1">
          <a:extLst>
            <a:ext uri="{FF2B5EF4-FFF2-40B4-BE49-F238E27FC236}">
              <a16:creationId xmlns:a16="http://schemas.microsoft.com/office/drawing/2014/main" id="{C62DEDCC-D978-BBA3-010D-2CDA8859B72A}"/>
            </a:ext>
          </a:extLst>
        </xdr:cNvPr>
        <xdr:cNvPicPr>
          <a:picLocks noChangeAspect="1"/>
        </xdr:cNvPicPr>
      </xdr:nvPicPr>
      <xdr:blipFill>
        <a:blip xmlns:r="http://schemas.openxmlformats.org/officeDocument/2006/relationships" r:embed="rId1"/>
        <a:stretch>
          <a:fillRect/>
        </a:stretch>
      </xdr:blipFill>
      <xdr:spPr>
        <a:xfrm>
          <a:off x="10972800" y="1800225"/>
          <a:ext cx="4572000" cy="2333625"/>
        </a:xfrm>
        <a:prstGeom prst="rect">
          <a:avLst/>
        </a:prstGeom>
      </xdr:spPr>
    </xdr:pic>
    <xdr:clientData/>
  </xdr:twoCellAnchor>
  <xdr:twoCellAnchor editAs="oneCell">
    <xdr:from>
      <xdr:col>22</xdr:col>
      <xdr:colOff>0</xdr:colOff>
      <xdr:row>9</xdr:row>
      <xdr:rowOff>0</xdr:rowOff>
    </xdr:from>
    <xdr:to>
      <xdr:col>28</xdr:col>
      <xdr:colOff>457200</xdr:colOff>
      <xdr:row>12</xdr:row>
      <xdr:rowOff>285750</xdr:rowOff>
    </xdr:to>
    <xdr:pic>
      <xdr:nvPicPr>
        <xdr:cNvPr id="3" name="Picture 2">
          <a:extLst>
            <a:ext uri="{FF2B5EF4-FFF2-40B4-BE49-F238E27FC236}">
              <a16:creationId xmlns:a16="http://schemas.microsoft.com/office/drawing/2014/main" id="{ACABD1B8-F627-BF43-8324-33A32B8D00F7}"/>
            </a:ext>
            <a:ext uri="{147F2762-F138-4A5C-976F-8EAC2B608ADB}">
              <a16:predDERef xmlns:a16="http://schemas.microsoft.com/office/drawing/2014/main" pred="{C62DEDCC-D978-BBA3-010D-2CDA8859B72A}"/>
            </a:ext>
          </a:extLst>
        </xdr:cNvPr>
        <xdr:cNvPicPr>
          <a:picLocks noChangeAspect="1"/>
        </xdr:cNvPicPr>
      </xdr:nvPicPr>
      <xdr:blipFill>
        <a:blip xmlns:r="http://schemas.openxmlformats.org/officeDocument/2006/relationships" r:embed="rId2"/>
        <a:stretch>
          <a:fillRect/>
        </a:stretch>
      </xdr:blipFill>
      <xdr:spPr>
        <a:xfrm>
          <a:off x="15773400" y="1800225"/>
          <a:ext cx="4572000" cy="1362075"/>
        </a:xfrm>
        <a:prstGeom prst="rect">
          <a:avLst/>
        </a:prstGeom>
      </xdr:spPr>
    </xdr:pic>
    <xdr:clientData/>
  </xdr:twoCellAnchor>
  <xdr:twoCellAnchor editAs="oneCell">
    <xdr:from>
      <xdr:col>29</xdr:col>
      <xdr:colOff>0</xdr:colOff>
      <xdr:row>9</xdr:row>
      <xdr:rowOff>0</xdr:rowOff>
    </xdr:from>
    <xdr:to>
      <xdr:col>35</xdr:col>
      <xdr:colOff>447675</xdr:colOff>
      <xdr:row>11</xdr:row>
      <xdr:rowOff>276225</xdr:rowOff>
    </xdr:to>
    <xdr:pic>
      <xdr:nvPicPr>
        <xdr:cNvPr id="4" name="Picture 3">
          <a:extLst>
            <a:ext uri="{FF2B5EF4-FFF2-40B4-BE49-F238E27FC236}">
              <a16:creationId xmlns:a16="http://schemas.microsoft.com/office/drawing/2014/main" id="{DCBD32F6-0EBB-7426-DC69-A39CA4874584}"/>
            </a:ext>
            <a:ext uri="{147F2762-F138-4A5C-976F-8EAC2B608ADB}">
              <a16:predDERef xmlns:a16="http://schemas.microsoft.com/office/drawing/2014/main" pred="{ACABD1B8-F627-BF43-8324-33A32B8D00F7}"/>
            </a:ext>
          </a:extLst>
        </xdr:cNvPr>
        <xdr:cNvPicPr>
          <a:picLocks noChangeAspect="1"/>
        </xdr:cNvPicPr>
      </xdr:nvPicPr>
      <xdr:blipFill>
        <a:blip xmlns:r="http://schemas.openxmlformats.org/officeDocument/2006/relationships" r:embed="rId3"/>
        <a:stretch>
          <a:fillRect/>
        </a:stretch>
      </xdr:blipFill>
      <xdr:spPr>
        <a:xfrm>
          <a:off x="20574000" y="1800225"/>
          <a:ext cx="4562475" cy="885825"/>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Site" displayName="Site" ref="B14:D19" totalsRowCount="1" headerRowDxfId="115" dataDxfId="114" totalsRowDxfId="113">
  <autoFilter ref="B14:D18" xr:uid="{ED2EAB33-C1B1-464B-B56D-701A0F0CAA82}">
    <filterColumn colId="0" hiddenButton="1"/>
    <filterColumn colId="1" hiddenButton="1"/>
    <filterColumn colId="2" hiddenButton="1"/>
  </autoFilter>
  <tableColumns count="3">
    <tableColumn id="1" xr3:uid="{00000000-0010-0000-0000-000001000000}" name="SITE" totalsRowLabel="Total" dataDxfId="111" totalsRowDxfId="112"/>
    <tableColumn id="2" xr3:uid="{00000000-0010-0000-0000-000002000000}" name="ESTIMATED" totalsRowFunction="sum" dataDxfId="109" totalsRowDxfId="110"/>
    <tableColumn id="3" xr3:uid="{00000000-0010-0000-0000-000003000000}" name="ACTUAL" totalsRowFunction="sum" dataDxfId="107" totalsRowDxfId="108"/>
  </tableColumns>
  <tableStyleInfo name="Table Style 1"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D6E83511-69BE-45EC-8260-5A94D22681A9}" name="Exhibitors" displayName="Exhibitors" ref="B27:G31" totalsRowCount="1" headerRowDxfId="25">
  <tableColumns count="6">
    <tableColumn id="1" xr3:uid="{15F5391F-39BC-49A2-A7AD-2B9D712299A9}" name="ESTIMATED" dataDxfId="23" totalsRowDxfId="24"/>
    <tableColumn id="2" xr3:uid="{40EEE5CE-498B-404A-8F8A-A1F0AF1D58D9}" name="ACTUAL" dataDxfId="21" totalsRowDxfId="22"/>
    <tableColumn id="3" xr3:uid="{7DFC0EDA-C068-4AA8-9004-C4D64A0B561B}" name=" " dataDxfId="19" totalsRowDxfId="20"/>
    <tableColumn id="4" xr3:uid="{84688416-6B3F-4CCD-AAE4-D1D0B06BB98B}" name="  " dataDxfId="17" totalsRowDxfId="18" dataCellStyle="Normal 2"/>
    <tableColumn id="5" xr3:uid="{07DE365D-62FE-45DF-89E3-0C9D8C69D22B}" name="ESTIMATED " totalsRowFunction="sum" dataDxfId="15" totalsRowDxfId="16" dataCellStyle="Normal 2">
      <calculatedColumnFormula>Exhibitors[[#This Row],[ESTIMATED]]*Exhibitors[[#This Row],[  ]]</calculatedColumnFormula>
    </tableColumn>
    <tableColumn id="6" xr3:uid="{FA3993A6-4EFB-4A95-8DDE-9C92FBF2170B}" name="ACTUAL " totalsRowFunction="sum" dataDxfId="13" totalsRowDxfId="14" dataCellStyle="Normal 2">
      <calculatedColumnFormula>Exhibitors[[#This Row],[ACTUAL]]*Exhibitors[[#This Row],[  ]]</calculatedColumnFormula>
    </tableColumn>
  </tableColumns>
  <tableStyleInfo name="Table Style 1"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E451A93D-E323-498B-9487-9A62FFEE31E2}" name="SaleOfItems" displayName="SaleOfItems" ref="B34:G38" totalsRowCount="1" headerRowDxfId="12">
  <tableColumns count="6">
    <tableColumn id="1" xr3:uid="{86AF2118-92CD-4F0A-BDF1-59B2ADAA08A2}" name="ESTIMATED" dataDxfId="10" totalsRowDxfId="11"/>
    <tableColumn id="2" xr3:uid="{ECA8134A-0852-4B6E-B419-B71220DC7C49}" name="ACTUAL" dataDxfId="8" totalsRowDxfId="9"/>
    <tableColumn id="3" xr3:uid="{B81D8AEA-F6A6-43CB-BCB9-21F9D6CD46A9}" name=" " dataDxfId="6" totalsRowDxfId="7"/>
    <tableColumn id="4" xr3:uid="{63FFFEA8-3543-4FAE-B18E-3F608D29E125}" name="  " dataDxfId="4" totalsRowDxfId="5" dataCellStyle="Normal 2"/>
    <tableColumn id="5" xr3:uid="{4C89F018-C631-4C91-B8FA-D02283997FE0}" name="ESTIMATED " totalsRowFunction="sum" dataDxfId="2" totalsRowDxfId="3" dataCellStyle="Normal 2">
      <calculatedColumnFormula>SaleOfItems[[#This Row],[ESTIMATED]]*SaleOfItems[[#This Row],[  ]]</calculatedColumnFormula>
    </tableColumn>
    <tableColumn id="6" xr3:uid="{95E2625D-7531-4894-B5A1-76570AF15FF5}" name="ACTUAL " totalsRowFunction="sum" dataDxfId="0" totalsRowDxfId="1" dataCellStyle="Normal 2">
      <calculatedColumnFormula>SaleOfItems[[#This Row],[ACTUAL]]*SaleOfItems[[#This Row],[  ]]</calculatedColumnFormula>
    </tableColumn>
  </tableColumns>
  <tableStyleInfo name="Table Style 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Decorations" displayName="Decorations" ref="B21:D27" totalsRowCount="1" headerRowDxfId="106" dataDxfId="105" totalsRowDxfId="104">
  <autoFilter ref="B21:D26" xr:uid="{00000000-0009-0000-0100-000002000000}">
    <filterColumn colId="0" hiddenButton="1"/>
    <filterColumn colId="1" hiddenButton="1"/>
    <filterColumn colId="2" hiddenButton="1"/>
  </autoFilter>
  <tableColumns count="3">
    <tableColumn id="1" xr3:uid="{00000000-0010-0000-0100-000001000000}" name="DECORATIONS" totalsRowLabel="Total" dataDxfId="102" totalsRowDxfId="103"/>
    <tableColumn id="2" xr3:uid="{00000000-0010-0000-0100-000002000000}" name="ESTIMATED" totalsRowFunction="sum" dataDxfId="100" totalsRowDxfId="101"/>
    <tableColumn id="3" xr3:uid="{00000000-0010-0000-0100-000003000000}" name="ACTUAL" totalsRowFunction="sum" dataDxfId="98" totalsRowDxfId="99"/>
  </tableColumns>
  <tableStyleInfo name="Table Style 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Publicity" displayName="Publicity" ref="B29:D33" totalsRowCount="1" headerRowDxfId="97" dataDxfId="96" totalsRowDxfId="95">
  <autoFilter ref="B29:D32" xr:uid="{00000000-0009-0000-0100-000003000000}">
    <filterColumn colId="0" hiddenButton="1"/>
    <filterColumn colId="1" hiddenButton="1"/>
    <filterColumn colId="2" hiddenButton="1"/>
  </autoFilter>
  <tableColumns count="3">
    <tableColumn id="1" xr3:uid="{00000000-0010-0000-0200-000001000000}" name="PUBLICITY" totalsRowLabel="Total" dataDxfId="93" totalsRowDxfId="94"/>
    <tableColumn id="2" xr3:uid="{00000000-0010-0000-0200-000002000000}" name="ESTIMATED" totalsRowFunction="sum" dataDxfId="91" totalsRowDxfId="92"/>
    <tableColumn id="3" xr3:uid="{00000000-0010-0000-0200-000003000000}" name="ACTUAL" totalsRowFunction="sum" dataDxfId="89" totalsRowDxfId="90"/>
  </tableColumns>
  <tableStyleInfo name="Table Style 1"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3000000}" name="Miscellaneous" displayName="Miscellaneous" ref="B35:D40" totalsRowCount="1" headerRowDxfId="88" dataDxfId="87" totalsRowDxfId="86">
  <autoFilter ref="B35:D39" xr:uid="{00000000-0009-0000-0100-000004000000}">
    <filterColumn colId="0" hiddenButton="1"/>
    <filterColumn colId="1" hiddenButton="1"/>
    <filterColumn colId="2" hiddenButton="1"/>
  </autoFilter>
  <tableColumns count="3">
    <tableColumn id="1" xr3:uid="{00000000-0010-0000-0300-000001000000}" name="MISCELLANEOUS" totalsRowLabel="Total" dataDxfId="84" totalsRowDxfId="85"/>
    <tableColumn id="2" xr3:uid="{00000000-0010-0000-0300-000002000000}" name="ESTIMATED" totalsRowFunction="sum" dataDxfId="82" totalsRowDxfId="83"/>
    <tableColumn id="3" xr3:uid="{00000000-0010-0000-0300-000003000000}" name="ACTUAL" totalsRowFunction="sum" dataDxfId="80" totalsRowDxfId="81"/>
  </tableColumns>
  <tableStyleInfo name="Table Style 1"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4000000}" name="Refreshments" displayName="Refreshments" ref="F14:H19" totalsRowCount="1" headerRowDxfId="79" dataDxfId="78" totalsRowDxfId="77">
  <autoFilter ref="F14:H18" xr:uid="{00000000-0009-0000-0100-000005000000}">
    <filterColumn colId="0" hiddenButton="1"/>
    <filterColumn colId="1" hiddenButton="1"/>
    <filterColumn colId="2" hiddenButton="1"/>
  </autoFilter>
  <tableColumns count="3">
    <tableColumn id="1" xr3:uid="{00000000-0010-0000-0400-000001000000}" name="REFRESHMENTS" totalsRowLabel="Total" dataDxfId="75" totalsRowDxfId="76"/>
    <tableColumn id="2" xr3:uid="{00000000-0010-0000-0400-000002000000}" name="ESTIMATED" totalsRowFunction="sum" dataDxfId="73" totalsRowDxfId="74"/>
    <tableColumn id="3" xr3:uid="{00000000-0010-0000-0400-000003000000}" name="ACTUAL" totalsRowFunction="sum" dataDxfId="71" totalsRowDxfId="72"/>
  </tableColumns>
  <tableStyleInfo name="Table Style 1"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0000000-000C-0000-FFFF-FFFF05000000}" name="Program" displayName="Program" ref="F21:H27" totalsRowCount="1" headerRowDxfId="70" dataDxfId="69" totalsRowDxfId="68">
  <autoFilter ref="F21:H26" xr:uid="{00000000-0009-0000-0100-000006000000}">
    <filterColumn colId="0" hiddenButton="1"/>
    <filterColumn colId="1" hiddenButton="1"/>
    <filterColumn colId="2" hiddenButton="1"/>
  </autoFilter>
  <tableColumns count="3">
    <tableColumn id="1" xr3:uid="{00000000-0010-0000-0500-000001000000}" name="PROGRAM" totalsRowLabel="Total" dataDxfId="66" totalsRowDxfId="67"/>
    <tableColumn id="2" xr3:uid="{00000000-0010-0000-0500-000002000000}" name="ESTIMATED" totalsRowFunction="sum" dataDxfId="64" totalsRowDxfId="65"/>
    <tableColumn id="3" xr3:uid="{00000000-0010-0000-0500-000003000000}" name="ACTUAL" totalsRowFunction="sum" dataDxfId="62" totalsRowDxfId="63"/>
  </tableColumns>
  <tableStyleInfo name="Table Style 1"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0000000-000C-0000-FFFF-FFFF06000000}" name="Prizes" displayName="Prizes" ref="F29:H32" totalsRowCount="1" headerRowDxfId="61" dataDxfId="60" totalsRowDxfId="59">
  <autoFilter ref="F29:H31" xr:uid="{00000000-0009-0000-0100-000007000000}">
    <filterColumn colId="0" hiddenButton="1"/>
    <filterColumn colId="1" hiddenButton="1"/>
    <filterColumn colId="2" hiddenButton="1"/>
  </autoFilter>
  <tableColumns count="3">
    <tableColumn id="1" xr3:uid="{00000000-0010-0000-0600-000001000000}" name="PRIZES" totalsRowLabel="Total" dataDxfId="57" totalsRowDxfId="58"/>
    <tableColumn id="2" xr3:uid="{00000000-0010-0000-0600-000002000000}" name="ESTIMATED" totalsRowFunction="sum" dataDxfId="55" totalsRowDxfId="56"/>
    <tableColumn id="3" xr3:uid="{00000000-0010-0000-0600-000003000000}" name="ACTUAL" totalsRowFunction="sum" dataDxfId="53" totalsRowDxfId="54"/>
  </tableColumns>
  <tableStyleInfo name="Table Style 1"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2FCB9669-6EAA-4FB5-9A34-43EEAFF5A5D6}" name="Admissions" displayName="Admissions" ref="B13:G17" totalsRowCount="1" headerRowDxfId="52" dataDxfId="51">
  <tableColumns count="6">
    <tableColumn id="1" xr3:uid="{87BF14DC-E554-4DEE-9D0B-C480049560CD}" name="ESTIMATED" dataDxfId="49" totalsRowDxfId="50"/>
    <tableColumn id="2" xr3:uid="{12DC46FA-7C16-4C1B-B68D-4B8714810BDC}" name="ACTUAL" dataDxfId="47" totalsRowDxfId="48"/>
    <tableColumn id="3" xr3:uid="{ACCE67B7-4D06-432D-B413-1800ECDA2D37}" name=" " dataDxfId="45" totalsRowDxfId="46"/>
    <tableColumn id="4" xr3:uid="{3FB3B171-A21A-4966-AC41-4D6986A9B0B1}" name="  " dataDxfId="43" totalsRowDxfId="44"/>
    <tableColumn id="5" xr3:uid="{CA20CB33-D67F-4880-A2C6-2AA3ABBE61BB}" name="ESTIMATED " totalsRowFunction="sum" dataDxfId="41" totalsRowDxfId="42">
      <calculatedColumnFormula>Admissions[[#This Row],[ESTIMATED]]*Admissions[[#This Row],[  ]]</calculatedColumnFormula>
    </tableColumn>
    <tableColumn id="6" xr3:uid="{A332BE9D-948A-45B6-BF8F-C9A046635F27}" name="ACTUAL " totalsRowFunction="sum" dataDxfId="39" totalsRowDxfId="40">
      <calculatedColumnFormula>Admissions[[#This Row],[ACTUAL]]*Admissions[[#This Row],[  ]]</calculatedColumnFormula>
    </tableColumn>
  </tableColumns>
  <tableStyleInfo name="Table Style 1"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7702076C-294F-4FFE-9EB5-4669F12D83AC}" name="AdsInProgram" displayName="AdsInProgram" ref="B20:G24" totalsRowCount="1" headerRowDxfId="38">
  <tableColumns count="6">
    <tableColumn id="1" xr3:uid="{9A5D042F-2643-4637-AB00-3810373DBDBE}" name="ESTIMATED" dataDxfId="36" totalsRowDxfId="37"/>
    <tableColumn id="2" xr3:uid="{BC9940AF-FF6B-4749-A8B0-5DB5328BF1E5}" name="ACTUAL" dataDxfId="34" totalsRowDxfId="35"/>
    <tableColumn id="3" xr3:uid="{34DF184D-32E3-4721-A2E2-C8964928F367}" name=" " dataDxfId="32" totalsRowDxfId="33"/>
    <tableColumn id="4" xr3:uid="{1B2DEC3B-9602-48A2-BF7E-B9A006E1B4FF}" name="  " dataDxfId="30" totalsRowDxfId="31" dataCellStyle="Normal 2"/>
    <tableColumn id="5" xr3:uid="{8A9C9BA3-FBCC-46D5-8D6F-35C355868EE4}" name="ESTIMATED " totalsRowFunction="sum" dataDxfId="28" totalsRowDxfId="29" dataCellStyle="Normal 2">
      <calculatedColumnFormula>AdsInProgram[[#This Row],[ESTIMATED]]*AdsInProgram[[#This Row],[  ]]</calculatedColumnFormula>
    </tableColumn>
    <tableColumn id="6" xr3:uid="{1D42592B-666B-4E0B-A311-555ACB9685C2}" name="ACTUAL " totalsRowFunction="sum" dataDxfId="26" totalsRowDxfId="27" dataCellStyle="Normal 2">
      <calculatedColumnFormula>AdsInProgram[[#This Row],[ACTUAL]]*AdsInProgram[[#This Row],[  ]]</calculatedColumnFormula>
    </tableColumn>
  </tableColumns>
  <tableStyleInfo name="Table Style 1" showFirstColumn="0" showLastColumn="0" showRowStripes="1" showColumnStripes="0"/>
</table>
</file>

<file path=xl/theme/theme1.xml><?xml version="1.0" encoding="utf-8"?>
<a:theme xmlns:a="http://schemas.openxmlformats.org/drawingml/2006/main" name="Office Theme">
  <a:themeElements>
    <a:clrScheme name="Blue II">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EAC1C"/>
      </a:hlink>
      <a:folHlink>
        <a:srgbClr val="B26B02"/>
      </a:folHlink>
    </a:clrScheme>
    <a:fontScheme name="EventPlanner">
      <a:majorFont>
        <a:latin typeface="Rockwell Nova"/>
        <a:ea typeface=""/>
        <a:cs typeface=""/>
      </a:majorFont>
      <a:minorFont>
        <a:latin typeface="Calibri"/>
        <a:ea typeface=""/>
        <a:cs typeface=""/>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40000"/>
                <a:satMod val="155000"/>
              </a:schemeClr>
            </a:gs>
            <a:gs pos="65000">
              <a:schemeClr val="phClr">
                <a:shade val="85000"/>
                <a:satMod val="155000"/>
              </a:schemeClr>
            </a:gs>
            <a:gs pos="100000">
              <a:schemeClr val="phClr">
                <a:shade val="95000"/>
                <a:satMod val="155000"/>
              </a:schemeClr>
            </a:gs>
          </a:gsLst>
          <a:lin ang="16200000" scaled="0"/>
        </a:gradFill>
      </a:fillStyleLst>
      <a:lnStyleLst>
        <a:ln w="6350" cap="rnd" cmpd="sng" algn="ctr">
          <a:solidFill>
            <a:schemeClr val="phClr">
              <a:shade val="95000"/>
              <a:satMod val="105000"/>
            </a:schemeClr>
          </a:solidFill>
          <a:prstDash val="solid"/>
        </a:ln>
        <a:ln w="25400" cap="rnd" cmpd="sng" algn="ctr">
          <a:solidFill>
            <a:schemeClr val="phClr"/>
          </a:solidFill>
          <a:prstDash val="solid"/>
        </a:ln>
        <a:ln w="34925" cap="rnd" cmpd="sng" algn="ctr">
          <a:solidFill>
            <a:schemeClr val="phClr"/>
          </a:solidFill>
          <a:prstDash val="solid"/>
        </a:ln>
      </a:lnStyleLst>
      <a:effectStyleLst>
        <a:effectStyle>
          <a:effectLst>
            <a:outerShdw blurRad="50800" algn="tl" rotWithShape="0">
              <a:srgbClr val="000000">
                <a:alpha val="64000"/>
              </a:srgbClr>
            </a:outerShdw>
          </a:effectLst>
        </a:effectStyle>
        <a:effectStyle>
          <a:effectLst>
            <a:outerShdw blurRad="39000" dist="25400" dir="5400000">
              <a:srgbClr val="000000">
                <a:alpha val="35000"/>
              </a:srgbClr>
            </a:outerShdw>
          </a:effectLst>
        </a:effectStyle>
        <a:effectStyle>
          <a:effectLst>
            <a:outerShdw blurRad="39000" dist="25400" dir="5400000">
              <a:srgbClr val="000000">
                <a:alpha val="35000"/>
              </a:srgbClr>
            </a:outerShdw>
          </a:effectLst>
          <a:scene3d>
            <a:camera prst="orthographicFront" fov="0">
              <a:rot lat="0" lon="0" rev="0"/>
            </a:camera>
            <a:lightRig rig="threePt" dir="t">
              <a:rot lat="0" lon="0" rev="0"/>
            </a:lightRig>
          </a:scene3d>
          <a:sp3d prstMaterial="matte">
            <a:bevelT h="22225"/>
          </a:sp3d>
        </a:effectStyle>
      </a:effectStyleLst>
      <a:bgFillStyleLst>
        <a:solidFill>
          <a:schemeClr val="phClr"/>
        </a:solidFill>
        <a:gradFill rotWithShape="1">
          <a:gsLst>
            <a:gs pos="0">
              <a:schemeClr val="phClr">
                <a:shade val="50000"/>
                <a:satMod val="155000"/>
              </a:schemeClr>
            </a:gs>
            <a:gs pos="35000">
              <a:schemeClr val="phClr">
                <a:shade val="75000"/>
                <a:satMod val="155000"/>
              </a:schemeClr>
            </a:gs>
            <a:gs pos="100000">
              <a:schemeClr val="phClr">
                <a:tint val="80000"/>
                <a:satMod val="255000"/>
              </a:schemeClr>
            </a:gs>
          </a:gsLst>
          <a:lin ang="16200000" scaled="0"/>
        </a:gradFill>
        <a:gradFill rotWithShape="1">
          <a:gsLst>
            <a:gs pos="0">
              <a:schemeClr val="phClr">
                <a:tint val="80000"/>
                <a:satMod val="300000"/>
              </a:schemeClr>
            </a:gs>
            <a:gs pos="100000">
              <a:schemeClr val="phClr">
                <a:shade val="30000"/>
                <a:satMod val="200000"/>
              </a:schemeClr>
            </a:gs>
          </a:gsLst>
          <a:path path="circle">
            <a:fillToRect l="100000" t="100000" r="100000" b="10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mailto:kalle@example.com" TargetMode="External"/><Relationship Id="rId3" Type="http://schemas.openxmlformats.org/officeDocument/2006/relationships/hyperlink" Target="mailto:allan@example.com" TargetMode="External"/><Relationship Id="rId7" Type="http://schemas.openxmlformats.org/officeDocument/2006/relationships/hyperlink" Target="mailto:allan@example.com" TargetMode="External"/><Relationship Id="rId2" Type="http://schemas.openxmlformats.org/officeDocument/2006/relationships/hyperlink" Target="mailto:ian@example.com" TargetMode="External"/><Relationship Id="rId1" Type="http://schemas.openxmlformats.org/officeDocument/2006/relationships/hyperlink" Target="mailto:flora@example.com" TargetMode="External"/><Relationship Id="rId6" Type="http://schemas.openxmlformats.org/officeDocument/2006/relationships/hyperlink" Target="mailto:ian@example.com" TargetMode="External"/><Relationship Id="rId5" Type="http://schemas.openxmlformats.org/officeDocument/2006/relationships/hyperlink" Target="mailto:flora@example.com" TargetMode="External"/><Relationship Id="rId10" Type="http://schemas.openxmlformats.org/officeDocument/2006/relationships/drawing" Target="../drawings/drawing1.xml"/><Relationship Id="rId4" Type="http://schemas.openxmlformats.org/officeDocument/2006/relationships/hyperlink" Target="mailto:kalle@example.com" TargetMode="External"/><Relationship Id="rId9"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hyperlink" Target="https://netorgft9377103-my.sharepoint.com/:x:/g/personal/harsh_vardana_capivis_com/EVfM5UUxjPFMpwYmBfPlzhcBiG-jPi1OpCjcfGLbb09XxA?e=CEI6rC" TargetMode="External"/><Relationship Id="rId1" Type="http://schemas.openxmlformats.org/officeDocument/2006/relationships/hyperlink" Target="https://netorgft9377103-my.sharepoint.com/:x:/g/personal/harsh_vardana_capivis_com/EVfM5UUxjPFMpwYmBfPlzhcBiG-jPi1OpCjcfGLbb09XxA?e=CEI6rC"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8" Type="http://schemas.openxmlformats.org/officeDocument/2006/relationships/table" Target="../tables/table6.xml"/><Relationship Id="rId3" Type="http://schemas.openxmlformats.org/officeDocument/2006/relationships/table" Target="../tables/table1.xml"/><Relationship Id="rId7" Type="http://schemas.openxmlformats.org/officeDocument/2006/relationships/table" Target="../tables/table5.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table" Target="../tables/table4.xml"/><Relationship Id="rId5" Type="http://schemas.openxmlformats.org/officeDocument/2006/relationships/table" Target="../tables/table3.xml"/><Relationship Id="rId4" Type="http://schemas.openxmlformats.org/officeDocument/2006/relationships/table" Target="../tables/table2.xml"/><Relationship Id="rId9" Type="http://schemas.openxmlformats.org/officeDocument/2006/relationships/table" Target="../tables/table7.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3.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drawing" Target="../drawings/drawing3.xml"/><Relationship Id="rId1" Type="http://schemas.openxmlformats.org/officeDocument/2006/relationships/printerSettings" Target="../printerSettings/printerSettings3.bin"/><Relationship Id="rId6" Type="http://schemas.openxmlformats.org/officeDocument/2006/relationships/table" Target="../tables/table11.xml"/><Relationship Id="rId5" Type="http://schemas.openxmlformats.org/officeDocument/2006/relationships/table" Target="../tables/table10.xml"/><Relationship Id="rId4" Type="http://schemas.openxmlformats.org/officeDocument/2006/relationships/table" Target="../tables/table9.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hyperlink" Target="https://netorgft9377103-my.sharepoint.com/:x:/g/personal/harsh_vardana_capivis_com/EVfM5UUxjPFMpwYmBfPlzhcBiG-jPi1OpCjcfGLbb09XxA?e=FNrc1J&amp;nav=MTJfQTFfe0MyQkE5QzJDLUE1MzAtNEEwNS1CMEExLTA0MzVCOEZGREU1M30"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B544CA-36F0-4B18-B5CB-7D229150FC49}">
  <sheetPr>
    <pageSetUpPr fitToPage="1"/>
  </sheetPr>
  <dimension ref="A1:AO56"/>
  <sheetViews>
    <sheetView showGridLines="0" topLeftCell="A38" zoomScaleNormal="100" workbookViewId="0"/>
  </sheetViews>
  <sheetFormatPr defaultColWidth="9" defaultRowHeight="18" customHeight="1"/>
  <cols>
    <col min="1" max="1" width="3.25" style="6" customWidth="1"/>
    <col min="2" max="2" width="2.625" style="6" customWidth="1"/>
    <col min="3" max="3" width="4.25" style="23" customWidth="1"/>
    <col min="4" max="39" width="4.25" style="6" customWidth="1"/>
    <col min="40" max="40" width="2.625" style="6" customWidth="1"/>
    <col min="41" max="41" width="3.25" style="6" customWidth="1"/>
    <col min="42" max="16384" width="9" style="13"/>
  </cols>
  <sheetData>
    <row r="1" spans="2:41" ht="15" customHeight="1">
      <c r="B1" s="5"/>
      <c r="C1" s="5"/>
      <c r="D1" s="5"/>
      <c r="E1" s="5"/>
      <c r="F1" s="5"/>
      <c r="G1" s="5"/>
      <c r="H1" s="5"/>
      <c r="I1" s="5"/>
      <c r="J1" s="5"/>
      <c r="K1" s="5"/>
      <c r="L1" s="5"/>
      <c r="M1" s="5"/>
      <c r="N1" s="5"/>
      <c r="O1" s="5"/>
      <c r="P1" s="5"/>
      <c r="Q1" s="5"/>
      <c r="R1" s="5"/>
      <c r="S1" s="5"/>
      <c r="T1" s="5"/>
      <c r="U1" s="5"/>
      <c r="V1" s="5"/>
      <c r="W1" s="5"/>
      <c r="X1" s="5"/>
      <c r="Y1" s="5"/>
      <c r="Z1" s="5"/>
      <c r="AA1" s="5"/>
      <c r="AB1" s="5"/>
      <c r="AC1" s="5"/>
      <c r="AD1" s="5"/>
      <c r="AE1" s="5"/>
      <c r="AF1" s="5"/>
      <c r="AG1" s="5"/>
      <c r="AH1" s="5"/>
      <c r="AI1" s="5"/>
      <c r="AJ1" s="5"/>
      <c r="AK1" s="5"/>
      <c r="AL1" s="5"/>
      <c r="AM1" s="5"/>
      <c r="AN1" s="5"/>
      <c r="AO1" s="6" t="s">
        <v>0</v>
      </c>
    </row>
    <row r="2" spans="2:41" ht="18" customHeight="1">
      <c r="B2" s="205" t="s">
        <v>1</v>
      </c>
      <c r="C2" s="205"/>
      <c r="D2" s="205"/>
      <c r="E2" s="205"/>
      <c r="F2" s="205"/>
      <c r="G2" s="205"/>
      <c r="H2" s="205"/>
      <c r="I2" s="205"/>
      <c r="J2" s="205"/>
      <c r="K2" s="205"/>
      <c r="L2" s="205"/>
      <c r="M2" s="205"/>
      <c r="N2" s="205"/>
      <c r="O2" s="205"/>
      <c r="P2" s="205"/>
      <c r="Q2" s="205"/>
      <c r="R2" s="205"/>
      <c r="S2" s="205"/>
      <c r="T2" s="205"/>
      <c r="U2" s="205"/>
      <c r="V2" s="205"/>
      <c r="W2" s="205"/>
      <c r="X2" s="205"/>
      <c r="Y2" s="205"/>
      <c r="Z2" s="205"/>
      <c r="AA2" s="205"/>
      <c r="AB2" s="205"/>
      <c r="AC2" s="205"/>
      <c r="AD2" s="205"/>
      <c r="AE2" s="57"/>
      <c r="AF2" s="57"/>
      <c r="AG2" s="57"/>
      <c r="AH2" s="57"/>
      <c r="AI2" s="57"/>
      <c r="AJ2" s="57"/>
      <c r="AK2" s="57"/>
      <c r="AL2" s="57"/>
      <c r="AM2" s="57"/>
      <c r="AN2" s="57"/>
    </row>
    <row r="3" spans="2:41" ht="18" customHeight="1">
      <c r="B3" s="205"/>
      <c r="C3" s="205"/>
      <c r="D3" s="205"/>
      <c r="E3" s="205"/>
      <c r="F3" s="205"/>
      <c r="G3" s="205"/>
      <c r="H3" s="205"/>
      <c r="I3" s="205"/>
      <c r="J3" s="205"/>
      <c r="K3" s="205"/>
      <c r="L3" s="205"/>
      <c r="M3" s="205"/>
      <c r="N3" s="205"/>
      <c r="O3" s="205"/>
      <c r="P3" s="205"/>
      <c r="Q3" s="205"/>
      <c r="R3" s="205"/>
      <c r="S3" s="205"/>
      <c r="T3" s="205"/>
      <c r="U3" s="205"/>
      <c r="V3" s="205"/>
      <c r="W3" s="205"/>
      <c r="X3" s="205"/>
      <c r="Y3" s="205"/>
      <c r="Z3" s="205"/>
      <c r="AA3" s="205"/>
      <c r="AB3" s="205"/>
      <c r="AC3" s="205"/>
      <c r="AD3" s="205"/>
      <c r="AE3" s="57"/>
      <c r="AF3" s="57"/>
      <c r="AG3" s="57"/>
      <c r="AH3" s="57"/>
      <c r="AI3" s="57"/>
      <c r="AJ3" s="57"/>
      <c r="AK3" s="57"/>
      <c r="AL3" s="57"/>
      <c r="AM3" s="57"/>
      <c r="AN3" s="57"/>
    </row>
    <row r="4" spans="2:41" ht="18" customHeight="1">
      <c r="B4" s="205"/>
      <c r="C4" s="205"/>
      <c r="D4" s="205"/>
      <c r="E4" s="205"/>
      <c r="F4" s="205"/>
      <c r="G4" s="205"/>
      <c r="H4" s="205"/>
      <c r="I4" s="205"/>
      <c r="J4" s="205"/>
      <c r="K4" s="205"/>
      <c r="L4" s="205"/>
      <c r="M4" s="205"/>
      <c r="N4" s="205"/>
      <c r="O4" s="205"/>
      <c r="P4" s="205"/>
      <c r="Q4" s="205"/>
      <c r="R4" s="205"/>
      <c r="S4" s="205"/>
      <c r="T4" s="205"/>
      <c r="U4" s="205"/>
      <c r="V4" s="205"/>
      <c r="W4" s="205"/>
      <c r="X4" s="205"/>
      <c r="Y4" s="205"/>
      <c r="Z4" s="205"/>
      <c r="AA4" s="205"/>
      <c r="AB4" s="205"/>
      <c r="AC4" s="205"/>
      <c r="AD4" s="205"/>
      <c r="AE4" s="57"/>
      <c r="AF4" s="57"/>
      <c r="AG4" s="57"/>
      <c r="AH4" s="57"/>
      <c r="AI4" s="57"/>
      <c r="AJ4" s="57"/>
      <c r="AK4" s="57"/>
      <c r="AL4" s="57"/>
      <c r="AM4" s="57"/>
      <c r="AN4" s="57"/>
    </row>
    <row r="5" spans="2:41" ht="18" customHeight="1">
      <c r="B5" s="205"/>
      <c r="C5" s="205"/>
      <c r="D5" s="205"/>
      <c r="E5" s="205"/>
      <c r="F5" s="205"/>
      <c r="G5" s="205"/>
      <c r="H5" s="205"/>
      <c r="I5" s="205"/>
      <c r="J5" s="205"/>
      <c r="K5" s="205"/>
      <c r="L5" s="205"/>
      <c r="M5" s="205"/>
      <c r="N5" s="205"/>
      <c r="O5" s="205"/>
      <c r="P5" s="205"/>
      <c r="Q5" s="205"/>
      <c r="R5" s="205"/>
      <c r="S5" s="205"/>
      <c r="T5" s="205"/>
      <c r="U5" s="205"/>
      <c r="V5" s="205"/>
      <c r="W5" s="205"/>
      <c r="X5" s="205"/>
      <c r="Y5" s="205"/>
      <c r="Z5" s="205"/>
      <c r="AA5" s="205"/>
      <c r="AB5" s="205"/>
      <c r="AC5" s="205"/>
      <c r="AD5" s="205"/>
      <c r="AE5" s="57"/>
      <c r="AF5" s="57"/>
      <c r="AG5" s="57"/>
      <c r="AH5" s="57"/>
      <c r="AI5" s="57"/>
      <c r="AJ5" s="57"/>
      <c r="AK5" s="57"/>
      <c r="AL5" s="57"/>
      <c r="AM5" s="57"/>
      <c r="AN5" s="57"/>
    </row>
    <row r="6" spans="2:41" ht="33" customHeight="1">
      <c r="B6" s="205"/>
      <c r="C6" s="205"/>
      <c r="D6" s="205"/>
      <c r="E6" s="205"/>
      <c r="F6" s="205"/>
      <c r="G6" s="205"/>
      <c r="H6" s="205"/>
      <c r="I6" s="205"/>
      <c r="J6" s="205"/>
      <c r="K6" s="205"/>
      <c r="L6" s="205"/>
      <c r="M6" s="205"/>
      <c r="N6" s="205"/>
      <c r="O6" s="205"/>
      <c r="P6" s="205"/>
      <c r="Q6" s="205"/>
      <c r="R6" s="205"/>
      <c r="S6" s="205"/>
      <c r="T6" s="205"/>
      <c r="U6" s="205"/>
      <c r="V6" s="205"/>
      <c r="W6" s="205"/>
      <c r="X6" s="205"/>
      <c r="Y6" s="205"/>
      <c r="Z6" s="205"/>
      <c r="AA6" s="205"/>
      <c r="AB6" s="205"/>
      <c r="AC6" s="205"/>
      <c r="AD6" s="205"/>
      <c r="AE6" s="57"/>
      <c r="AF6" s="57"/>
      <c r="AG6" s="57"/>
      <c r="AH6" s="57"/>
      <c r="AI6" s="57"/>
      <c r="AJ6" s="57"/>
      <c r="AK6" s="57"/>
      <c r="AL6" s="57"/>
      <c r="AM6" s="57"/>
      <c r="AN6" s="57"/>
    </row>
    <row r="7" spans="2:41" ht="12" customHeight="1">
      <c r="B7" s="52"/>
      <c r="C7" s="52"/>
      <c r="D7" s="52"/>
      <c r="E7" s="52"/>
      <c r="F7" s="52"/>
      <c r="G7" s="52"/>
      <c r="H7" s="52"/>
      <c r="I7" s="52"/>
      <c r="J7" s="52"/>
      <c r="K7" s="52"/>
      <c r="L7" s="52"/>
      <c r="M7" s="52"/>
      <c r="N7" s="52"/>
      <c r="O7" s="52"/>
      <c r="P7" s="52"/>
      <c r="Q7" s="52"/>
      <c r="R7" s="52"/>
      <c r="S7" s="52"/>
      <c r="T7" s="52"/>
      <c r="U7" s="52"/>
      <c r="V7" s="52"/>
      <c r="W7" s="52"/>
      <c r="X7" s="52"/>
      <c r="Y7" s="52"/>
      <c r="Z7" s="52"/>
      <c r="AA7" s="52"/>
      <c r="AB7" s="52"/>
      <c r="AC7" s="52"/>
      <c r="AD7" s="52"/>
      <c r="AE7" s="67"/>
      <c r="AF7" s="67"/>
      <c r="AG7" s="67"/>
      <c r="AH7" s="67"/>
      <c r="AI7" s="67"/>
      <c r="AJ7" s="67"/>
      <c r="AK7" s="67"/>
      <c r="AL7" s="67"/>
      <c r="AM7" s="67"/>
      <c r="AN7" s="67"/>
    </row>
    <row r="8" spans="2:41" ht="20.45" customHeight="1">
      <c r="B8" s="5"/>
      <c r="C8" s="7"/>
      <c r="D8" s="5"/>
      <c r="E8" s="5"/>
      <c r="F8" s="5"/>
      <c r="G8" s="5"/>
      <c r="H8" s="5"/>
      <c r="I8" s="5"/>
      <c r="J8" s="5"/>
      <c r="K8" s="5"/>
      <c r="L8" s="5"/>
      <c r="M8" s="5"/>
      <c r="N8" s="5"/>
      <c r="O8" s="5"/>
      <c r="P8" s="5"/>
      <c r="Q8" s="5"/>
      <c r="R8" s="5"/>
      <c r="S8" s="5"/>
      <c r="T8" s="5"/>
      <c r="U8" s="5"/>
      <c r="V8" s="5"/>
      <c r="W8" s="5"/>
      <c r="X8" s="5"/>
      <c r="Y8" s="5"/>
      <c r="Z8" s="5"/>
      <c r="AA8" s="5"/>
      <c r="AB8" s="5"/>
      <c r="AC8" s="5"/>
      <c r="AD8" s="5"/>
      <c r="AE8" s="5"/>
      <c r="AF8" s="5"/>
      <c r="AG8" s="5"/>
      <c r="AH8" s="5"/>
      <c r="AI8" s="5"/>
      <c r="AJ8" s="5"/>
      <c r="AK8" s="5"/>
      <c r="AL8" s="5"/>
      <c r="AM8" s="5"/>
      <c r="AN8" s="5"/>
    </row>
    <row r="9" spans="2:41" ht="18" customHeight="1">
      <c r="B9" s="8"/>
      <c r="C9" s="9"/>
      <c r="D9" s="8"/>
      <c r="E9" s="8"/>
      <c r="F9" s="8"/>
      <c r="G9" s="8"/>
      <c r="H9" s="8"/>
      <c r="I9" s="8"/>
      <c r="J9" s="8"/>
      <c r="K9" s="8"/>
      <c r="L9" s="8"/>
      <c r="M9" s="8"/>
      <c r="N9" s="8"/>
      <c r="O9" s="8"/>
      <c r="P9" s="8"/>
      <c r="Q9" s="8"/>
      <c r="R9" s="8"/>
      <c r="S9" s="8"/>
      <c r="T9" s="8"/>
      <c r="U9" s="8"/>
      <c r="V9" s="8"/>
      <c r="W9" s="8"/>
      <c r="X9" s="8"/>
      <c r="Y9" s="8"/>
      <c r="Z9" s="8"/>
      <c r="AA9" s="8"/>
      <c r="AB9" s="8"/>
      <c r="AC9" s="8"/>
      <c r="AD9" s="8"/>
      <c r="AE9" s="8"/>
      <c r="AF9" s="8"/>
      <c r="AG9" s="8"/>
      <c r="AH9" s="8"/>
      <c r="AI9" s="8"/>
      <c r="AJ9" s="8"/>
      <c r="AK9" s="8"/>
      <c r="AL9" s="8"/>
      <c r="AM9" s="8"/>
      <c r="AN9" s="8"/>
    </row>
    <row r="10" spans="2:41" s="33" customFormat="1" ht="24" customHeight="1">
      <c r="B10" s="34"/>
      <c r="C10" s="100" t="s">
        <v>2</v>
      </c>
      <c r="D10" s="101"/>
      <c r="E10" s="101"/>
      <c r="F10" s="101"/>
      <c r="G10" s="101"/>
      <c r="H10" s="102"/>
      <c r="I10" s="61" t="s">
        <v>3</v>
      </c>
      <c r="J10" s="59"/>
      <c r="K10" s="60"/>
      <c r="L10" s="60"/>
      <c r="M10" s="60"/>
      <c r="N10" s="60"/>
      <c r="O10" s="60"/>
      <c r="P10" s="60"/>
      <c r="Q10" s="60"/>
      <c r="R10" s="60"/>
      <c r="S10" s="60"/>
      <c r="T10" s="60"/>
      <c r="U10" s="60"/>
      <c r="V10" s="60"/>
      <c r="W10" s="60"/>
      <c r="X10" s="60"/>
      <c r="Y10" s="60"/>
      <c r="Z10" s="60"/>
      <c r="AA10" s="60"/>
      <c r="AB10" s="60"/>
      <c r="AC10" s="60"/>
      <c r="AD10" s="60"/>
      <c r="AE10" s="60"/>
      <c r="AF10" s="60"/>
      <c r="AG10" s="60"/>
      <c r="AH10" s="60"/>
      <c r="AI10" s="60"/>
      <c r="AJ10" s="60"/>
      <c r="AK10" s="60"/>
      <c r="AL10" s="60"/>
      <c r="AM10" s="58"/>
      <c r="AN10" s="34"/>
    </row>
    <row r="11" spans="2:41" s="33" customFormat="1" ht="24" customHeight="1">
      <c r="B11" s="34"/>
      <c r="C11" s="103" t="s">
        <v>4</v>
      </c>
      <c r="D11" s="104"/>
      <c r="E11" s="104"/>
      <c r="F11" s="104"/>
      <c r="G11" s="104"/>
      <c r="H11" s="105"/>
      <c r="I11" s="61" t="s">
        <v>5</v>
      </c>
      <c r="J11" s="59"/>
      <c r="K11" s="60"/>
      <c r="L11" s="60"/>
      <c r="M11" s="60"/>
      <c r="N11" s="60"/>
      <c r="O11" s="60"/>
      <c r="P11" s="60"/>
      <c r="Q11" s="60"/>
      <c r="R11" s="60"/>
      <c r="S11" s="60"/>
      <c r="T11" s="60"/>
      <c r="U11" s="60"/>
      <c r="V11" s="60"/>
      <c r="W11" s="60"/>
      <c r="X11" s="60"/>
      <c r="Y11" s="60"/>
      <c r="Z11" s="60"/>
      <c r="AA11" s="60"/>
      <c r="AB11" s="60"/>
      <c r="AC11" s="60"/>
      <c r="AD11" s="60"/>
      <c r="AE11" s="60"/>
      <c r="AF11" s="60"/>
      <c r="AG11" s="60"/>
      <c r="AH11" s="60"/>
      <c r="AI11" s="60"/>
      <c r="AJ11" s="60"/>
      <c r="AK11" s="60"/>
      <c r="AL11" s="60"/>
      <c r="AM11" s="58"/>
      <c r="AN11" s="34"/>
    </row>
    <row r="12" spans="2:41" s="33" customFormat="1" ht="24" customHeight="1">
      <c r="B12" s="34"/>
      <c r="C12" s="103" t="s">
        <v>6</v>
      </c>
      <c r="D12" s="104"/>
      <c r="E12" s="104"/>
      <c r="F12" s="104"/>
      <c r="G12" s="104"/>
      <c r="H12" s="105"/>
      <c r="I12" s="61" t="s">
        <v>7</v>
      </c>
      <c r="J12" s="59"/>
      <c r="K12" s="60"/>
      <c r="L12" s="60"/>
      <c r="M12" s="60"/>
      <c r="N12" s="60"/>
      <c r="O12" s="60"/>
      <c r="P12" s="60"/>
      <c r="Q12" s="60"/>
      <c r="R12" s="60"/>
      <c r="S12" s="60"/>
      <c r="T12" s="60"/>
      <c r="U12" s="60"/>
      <c r="V12" s="60"/>
      <c r="W12" s="63"/>
      <c r="X12" s="63"/>
      <c r="Y12" s="63"/>
      <c r="Z12" s="63"/>
      <c r="AA12" s="63"/>
      <c r="AB12" s="63"/>
      <c r="AC12" s="60"/>
      <c r="AD12" s="60"/>
      <c r="AE12" s="60"/>
      <c r="AF12" s="60"/>
      <c r="AG12" s="60"/>
      <c r="AH12" s="60"/>
      <c r="AI12" s="60"/>
      <c r="AJ12" s="60"/>
      <c r="AK12" s="60"/>
      <c r="AL12" s="60"/>
      <c r="AM12" s="58"/>
      <c r="AN12" s="34"/>
    </row>
    <row r="13" spans="2:41" s="33" customFormat="1" ht="24" customHeight="1">
      <c r="B13" s="34"/>
      <c r="C13" s="103" t="s">
        <v>8</v>
      </c>
      <c r="D13" s="104"/>
      <c r="E13" s="104"/>
      <c r="F13" s="104"/>
      <c r="G13" s="104"/>
      <c r="H13" s="105"/>
      <c r="I13" s="61" t="s">
        <v>9</v>
      </c>
      <c r="J13" s="59"/>
      <c r="K13" s="60"/>
      <c r="L13" s="60"/>
      <c r="M13" s="60"/>
      <c r="N13" s="60"/>
      <c r="O13" s="60"/>
      <c r="P13" s="60"/>
      <c r="Q13" s="60"/>
      <c r="R13" s="60"/>
      <c r="S13" s="60"/>
      <c r="T13" s="60"/>
      <c r="U13" s="60"/>
      <c r="V13" s="60"/>
      <c r="W13" s="218" t="s">
        <v>10</v>
      </c>
      <c r="X13" s="219"/>
      <c r="Y13" s="219"/>
      <c r="Z13" s="219"/>
      <c r="AA13" s="219"/>
      <c r="AB13" s="220"/>
      <c r="AC13" s="62" t="s">
        <v>11</v>
      </c>
      <c r="AD13" s="60"/>
      <c r="AE13" s="60"/>
      <c r="AF13" s="60"/>
      <c r="AG13" s="60"/>
      <c r="AH13" s="60"/>
      <c r="AI13" s="60"/>
      <c r="AJ13" s="60"/>
      <c r="AK13" s="60"/>
      <c r="AL13" s="60"/>
      <c r="AM13" s="58"/>
      <c r="AN13" s="34"/>
    </row>
    <row r="14" spans="2:41" s="33" customFormat="1" ht="24" customHeight="1">
      <c r="B14" s="34"/>
      <c r="C14" s="106" t="s">
        <v>12</v>
      </c>
      <c r="D14" s="107"/>
      <c r="E14" s="107"/>
      <c r="F14" s="107"/>
      <c r="G14" s="107"/>
      <c r="H14" s="108"/>
      <c r="I14" s="61" t="s">
        <v>13</v>
      </c>
      <c r="J14" s="59"/>
      <c r="K14" s="60"/>
      <c r="L14" s="60"/>
      <c r="M14" s="60"/>
      <c r="N14" s="60"/>
      <c r="O14" s="60"/>
      <c r="P14" s="60"/>
      <c r="Q14" s="60"/>
      <c r="R14" s="60"/>
      <c r="S14" s="60"/>
      <c r="T14" s="60"/>
      <c r="U14" s="60"/>
      <c r="V14" s="60"/>
      <c r="W14" s="64"/>
      <c r="X14" s="64"/>
      <c r="Y14" s="64"/>
      <c r="Z14" s="64"/>
      <c r="AA14" s="64"/>
      <c r="AB14" s="64"/>
      <c r="AC14" s="60"/>
      <c r="AD14" s="60"/>
      <c r="AE14" s="60"/>
      <c r="AF14" s="60"/>
      <c r="AG14" s="60"/>
      <c r="AH14" s="60"/>
      <c r="AI14" s="60"/>
      <c r="AJ14" s="60"/>
      <c r="AK14" s="60"/>
      <c r="AL14" s="60"/>
      <c r="AM14" s="58"/>
      <c r="AN14" s="34"/>
    </row>
    <row r="15" spans="2:41" s="6" customFormat="1" ht="20.100000000000001" customHeight="1">
      <c r="B15" s="8"/>
      <c r="C15" s="10"/>
      <c r="D15" s="10"/>
      <c r="E15" s="10"/>
      <c r="F15" s="10"/>
      <c r="G15" s="10"/>
      <c r="H15" s="10"/>
      <c r="I15" s="11"/>
      <c r="J15" s="11"/>
      <c r="K15" s="11"/>
      <c r="L15" s="11"/>
      <c r="M15" s="11"/>
      <c r="N15" s="11"/>
      <c r="O15" s="11"/>
      <c r="P15" s="11"/>
      <c r="Q15" s="11"/>
      <c r="R15" s="11"/>
      <c r="S15" s="11"/>
      <c r="T15" s="11"/>
      <c r="U15" s="11"/>
      <c r="V15" s="11"/>
      <c r="W15" s="10"/>
      <c r="X15" s="10"/>
      <c r="Y15" s="10"/>
      <c r="Z15" s="10"/>
      <c r="AA15" s="10"/>
      <c r="AB15" s="10"/>
      <c r="AC15" s="12"/>
      <c r="AD15" s="12"/>
      <c r="AE15" s="12"/>
      <c r="AF15" s="12"/>
      <c r="AG15" s="12"/>
      <c r="AH15" s="12"/>
      <c r="AI15" s="12"/>
      <c r="AJ15" s="12"/>
      <c r="AK15" s="12"/>
      <c r="AL15" s="12"/>
      <c r="AM15" s="12"/>
      <c r="AN15" s="8"/>
    </row>
    <row r="16" spans="2:41" s="6" customFormat="1" ht="34.35" customHeight="1">
      <c r="B16" s="5"/>
      <c r="C16" s="7"/>
      <c r="D16" s="5"/>
      <c r="E16" s="5"/>
      <c r="F16" s="5"/>
      <c r="G16" s="5"/>
      <c r="H16" s="5"/>
      <c r="I16" s="5"/>
      <c r="J16" s="5"/>
      <c r="K16" s="5"/>
      <c r="L16" s="5"/>
      <c r="M16" s="5"/>
      <c r="N16" s="5"/>
      <c r="O16" s="5"/>
      <c r="P16" s="5"/>
      <c r="Q16" s="5"/>
      <c r="R16" s="5"/>
      <c r="S16" s="5"/>
      <c r="T16" s="5"/>
      <c r="U16" s="5"/>
      <c r="V16" s="5"/>
      <c r="W16" s="5"/>
      <c r="X16" s="5"/>
      <c r="Y16" s="5"/>
      <c r="Z16" s="5"/>
      <c r="AA16" s="5"/>
      <c r="AB16" s="5"/>
      <c r="AC16" s="5"/>
      <c r="AD16" s="5"/>
      <c r="AE16" s="5"/>
      <c r="AF16" s="5"/>
      <c r="AG16" s="5"/>
      <c r="AH16" s="5"/>
      <c r="AI16" s="5"/>
      <c r="AJ16" s="5"/>
      <c r="AK16" s="5"/>
      <c r="AL16" s="5"/>
      <c r="AM16" s="5"/>
      <c r="AN16" s="5"/>
    </row>
    <row r="17" spans="2:40" s="28" customFormat="1" ht="39.950000000000003" customHeight="1" thickBot="1">
      <c r="B17" s="25"/>
      <c r="C17" s="26"/>
      <c r="D17" s="35" t="s">
        <v>14</v>
      </c>
      <c r="E17" s="25"/>
      <c r="F17" s="25"/>
      <c r="G17" s="25"/>
      <c r="H17" s="25"/>
      <c r="I17" s="25"/>
      <c r="J17" s="25"/>
      <c r="K17" s="25"/>
      <c r="L17" s="25"/>
      <c r="M17" s="25"/>
      <c r="N17" s="25"/>
      <c r="O17" s="25"/>
      <c r="P17" s="25"/>
      <c r="Q17" s="25"/>
      <c r="R17" s="25"/>
      <c r="S17" s="25"/>
      <c r="T17" s="25"/>
      <c r="U17" s="25"/>
      <c r="V17" s="25"/>
      <c r="W17" s="25"/>
      <c r="X17" s="25"/>
      <c r="Y17" s="25"/>
      <c r="Z17" s="25"/>
      <c r="AA17" s="25"/>
      <c r="AB17" s="25"/>
      <c r="AC17" s="25"/>
      <c r="AD17" s="25"/>
      <c r="AE17" s="25"/>
      <c r="AF17" s="25"/>
      <c r="AG17" s="25"/>
      <c r="AH17" s="25"/>
      <c r="AI17" s="25"/>
      <c r="AJ17" s="25"/>
      <c r="AK17" s="25"/>
      <c r="AL17" s="25"/>
      <c r="AM17" s="25"/>
      <c r="AN17" s="25"/>
    </row>
    <row r="18" spans="2:40" s="32" customFormat="1" ht="30" customHeight="1" thickBot="1">
      <c r="B18" s="31"/>
      <c r="C18" s="224" t="s">
        <v>15</v>
      </c>
      <c r="D18" s="222"/>
      <c r="E18" s="222"/>
      <c r="F18" s="222"/>
      <c r="G18" s="222"/>
      <c r="H18" s="222"/>
      <c r="I18" s="221" t="s">
        <v>16</v>
      </c>
      <c r="J18" s="222"/>
      <c r="K18" s="222"/>
      <c r="L18" s="222"/>
      <c r="M18" s="222"/>
      <c r="N18" s="222"/>
      <c r="O18" s="222"/>
      <c r="P18" s="222"/>
      <c r="Q18" s="222"/>
      <c r="R18" s="222"/>
      <c r="S18" s="222"/>
      <c r="T18" s="222"/>
      <c r="U18" s="222"/>
      <c r="V18" s="222"/>
      <c r="W18" s="222"/>
      <c r="X18" s="222"/>
      <c r="Y18" s="222"/>
      <c r="Z18" s="222"/>
      <c r="AA18" s="222"/>
      <c r="AB18" s="222"/>
      <c r="AC18" s="221" t="s">
        <v>17</v>
      </c>
      <c r="AD18" s="222"/>
      <c r="AE18" s="222"/>
      <c r="AF18" s="222"/>
      <c r="AG18" s="222"/>
      <c r="AH18" s="222"/>
      <c r="AI18" s="222"/>
      <c r="AJ18" s="222"/>
      <c r="AK18" s="222"/>
      <c r="AL18" s="222"/>
      <c r="AM18" s="223"/>
      <c r="AN18" s="31"/>
    </row>
    <row r="19" spans="2:40" s="5" customFormat="1" ht="24" customHeight="1">
      <c r="B19" s="8"/>
      <c r="C19" s="225">
        <v>0.375</v>
      </c>
      <c r="D19" s="226"/>
      <c r="E19" s="226"/>
      <c r="F19" s="226"/>
      <c r="G19" s="226"/>
      <c r="H19" s="227"/>
      <c r="I19" s="206" t="s">
        <v>18</v>
      </c>
      <c r="J19" s="207"/>
      <c r="K19" s="207"/>
      <c r="L19" s="207"/>
      <c r="M19" s="207"/>
      <c r="N19" s="207"/>
      <c r="O19" s="207"/>
      <c r="P19" s="207"/>
      <c r="Q19" s="207"/>
      <c r="R19" s="207"/>
      <c r="S19" s="207"/>
      <c r="T19" s="207"/>
      <c r="U19" s="207"/>
      <c r="V19" s="207"/>
      <c r="W19" s="207"/>
      <c r="X19" s="207"/>
      <c r="Y19" s="207"/>
      <c r="Z19" s="207"/>
      <c r="AA19" s="207"/>
      <c r="AB19" s="228"/>
      <c r="AC19" s="206"/>
      <c r="AD19" s="207"/>
      <c r="AE19" s="207"/>
      <c r="AF19" s="207"/>
      <c r="AG19" s="207"/>
      <c r="AH19" s="207"/>
      <c r="AI19" s="207"/>
      <c r="AJ19" s="207"/>
      <c r="AK19" s="207"/>
      <c r="AL19" s="207"/>
      <c r="AM19" s="208"/>
      <c r="AN19" s="8"/>
    </row>
    <row r="20" spans="2:40" s="5" customFormat="1" ht="24" customHeight="1">
      <c r="B20" s="8"/>
      <c r="C20" s="209">
        <v>0.41666666666666669</v>
      </c>
      <c r="D20" s="210"/>
      <c r="E20" s="210"/>
      <c r="F20" s="210"/>
      <c r="G20" s="210"/>
      <c r="H20" s="211"/>
      <c r="I20" s="212" t="s">
        <v>19</v>
      </c>
      <c r="J20" s="213"/>
      <c r="K20" s="213"/>
      <c r="L20" s="213"/>
      <c r="M20" s="213"/>
      <c r="N20" s="213"/>
      <c r="O20" s="213"/>
      <c r="P20" s="213"/>
      <c r="Q20" s="213"/>
      <c r="R20" s="213"/>
      <c r="S20" s="213"/>
      <c r="T20" s="213"/>
      <c r="U20" s="213"/>
      <c r="V20" s="213"/>
      <c r="W20" s="213"/>
      <c r="X20" s="213"/>
      <c r="Y20" s="213"/>
      <c r="Z20" s="213"/>
      <c r="AA20" s="213"/>
      <c r="AB20" s="214"/>
      <c r="AC20" s="215" t="s">
        <v>20</v>
      </c>
      <c r="AD20" s="216"/>
      <c r="AE20" s="216"/>
      <c r="AF20" s="216"/>
      <c r="AG20" s="216"/>
      <c r="AH20" s="216"/>
      <c r="AI20" s="216"/>
      <c r="AJ20" s="216"/>
      <c r="AK20" s="216"/>
      <c r="AL20" s="216"/>
      <c r="AM20" s="217"/>
      <c r="AN20" s="8"/>
    </row>
    <row r="21" spans="2:40" s="5" customFormat="1" ht="24" customHeight="1">
      <c r="B21" s="8"/>
      <c r="C21" s="209">
        <v>0.58333333333333337</v>
      </c>
      <c r="D21" s="210"/>
      <c r="E21" s="210"/>
      <c r="F21" s="210"/>
      <c r="G21" s="210"/>
      <c r="H21" s="211"/>
      <c r="I21" s="212" t="s">
        <v>21</v>
      </c>
      <c r="J21" s="213"/>
      <c r="K21" s="213"/>
      <c r="L21" s="213"/>
      <c r="M21" s="213"/>
      <c r="N21" s="213"/>
      <c r="O21" s="213"/>
      <c r="P21" s="213"/>
      <c r="Q21" s="213"/>
      <c r="R21" s="213"/>
      <c r="S21" s="213"/>
      <c r="T21" s="213"/>
      <c r="U21" s="213"/>
      <c r="V21" s="213"/>
      <c r="W21" s="213"/>
      <c r="X21" s="213"/>
      <c r="Y21" s="213"/>
      <c r="Z21" s="213"/>
      <c r="AA21" s="213"/>
      <c r="AB21" s="214"/>
      <c r="AC21" s="212"/>
      <c r="AD21" s="213"/>
      <c r="AE21" s="213"/>
      <c r="AF21" s="213"/>
      <c r="AG21" s="213"/>
      <c r="AH21" s="213"/>
      <c r="AI21" s="213"/>
      <c r="AJ21" s="213"/>
      <c r="AK21" s="213"/>
      <c r="AL21" s="213"/>
      <c r="AM21" s="250"/>
      <c r="AN21" s="8"/>
    </row>
    <row r="22" spans="2:40" s="5" customFormat="1" ht="24" customHeight="1">
      <c r="B22" s="8"/>
      <c r="C22" s="209">
        <v>0.70833333333333337</v>
      </c>
      <c r="D22" s="210"/>
      <c r="E22" s="210"/>
      <c r="F22" s="210"/>
      <c r="G22" s="210"/>
      <c r="H22" s="211"/>
      <c r="I22" s="212" t="s">
        <v>22</v>
      </c>
      <c r="J22" s="213"/>
      <c r="K22" s="213"/>
      <c r="L22" s="213"/>
      <c r="M22" s="213"/>
      <c r="N22" s="213"/>
      <c r="O22" s="213"/>
      <c r="P22" s="213"/>
      <c r="Q22" s="213"/>
      <c r="R22" s="213"/>
      <c r="S22" s="213"/>
      <c r="T22" s="213"/>
      <c r="U22" s="213"/>
      <c r="V22" s="213"/>
      <c r="W22" s="213"/>
      <c r="X22" s="213"/>
      <c r="Y22" s="213"/>
      <c r="Z22" s="213"/>
      <c r="AA22" s="213"/>
      <c r="AB22" s="214"/>
      <c r="AC22" s="215" t="s">
        <v>20</v>
      </c>
      <c r="AD22" s="216"/>
      <c r="AE22" s="216"/>
      <c r="AF22" s="216"/>
      <c r="AG22" s="216"/>
      <c r="AH22" s="216"/>
      <c r="AI22" s="216"/>
      <c r="AJ22" s="216"/>
      <c r="AK22" s="216"/>
      <c r="AL22" s="216"/>
      <c r="AM22" s="217"/>
      <c r="AN22" s="8"/>
    </row>
    <row r="23" spans="2:40" s="5" customFormat="1" ht="24" customHeight="1">
      <c r="B23" s="8"/>
      <c r="C23" s="209">
        <v>0.85416666666666663</v>
      </c>
      <c r="D23" s="210"/>
      <c r="E23" s="210"/>
      <c r="F23" s="210"/>
      <c r="G23" s="210"/>
      <c r="H23" s="211"/>
      <c r="I23" s="212" t="s">
        <v>23</v>
      </c>
      <c r="J23" s="213"/>
      <c r="K23" s="213"/>
      <c r="L23" s="213"/>
      <c r="M23" s="213"/>
      <c r="N23" s="213"/>
      <c r="O23" s="213"/>
      <c r="P23" s="213"/>
      <c r="Q23" s="213"/>
      <c r="R23" s="213"/>
      <c r="S23" s="213"/>
      <c r="T23" s="213"/>
      <c r="U23" s="213"/>
      <c r="V23" s="213"/>
      <c r="W23" s="213"/>
      <c r="X23" s="213"/>
      <c r="Y23" s="213"/>
      <c r="Z23" s="213"/>
      <c r="AA23" s="213"/>
      <c r="AB23" s="214"/>
      <c r="AC23" s="212"/>
      <c r="AD23" s="213"/>
      <c r="AE23" s="213"/>
      <c r="AF23" s="213"/>
      <c r="AG23" s="213"/>
      <c r="AH23" s="213"/>
      <c r="AI23" s="213"/>
      <c r="AJ23" s="213"/>
      <c r="AK23" s="213"/>
      <c r="AL23" s="213"/>
      <c r="AM23" s="250"/>
      <c r="AN23" s="8"/>
    </row>
    <row r="24" spans="2:40" s="5" customFormat="1" ht="24" customHeight="1">
      <c r="B24" s="8"/>
      <c r="C24" s="209">
        <v>0.91666666666666663</v>
      </c>
      <c r="D24" s="210"/>
      <c r="E24" s="210"/>
      <c r="F24" s="210"/>
      <c r="G24" s="210"/>
      <c r="H24" s="211"/>
      <c r="I24" s="212" t="s">
        <v>24</v>
      </c>
      <c r="J24" s="213"/>
      <c r="K24" s="213"/>
      <c r="L24" s="213"/>
      <c r="M24" s="213"/>
      <c r="N24" s="213"/>
      <c r="O24" s="213"/>
      <c r="P24" s="213"/>
      <c r="Q24" s="213"/>
      <c r="R24" s="213"/>
      <c r="S24" s="213"/>
      <c r="T24" s="213"/>
      <c r="U24" s="213"/>
      <c r="V24" s="213"/>
      <c r="W24" s="213"/>
      <c r="X24" s="213"/>
      <c r="Y24" s="213"/>
      <c r="Z24" s="213"/>
      <c r="AA24" s="213"/>
      <c r="AB24" s="214"/>
      <c r="AC24" s="215" t="s">
        <v>20</v>
      </c>
      <c r="AD24" s="216"/>
      <c r="AE24" s="216"/>
      <c r="AF24" s="216"/>
      <c r="AG24" s="216"/>
      <c r="AH24" s="216"/>
      <c r="AI24" s="216"/>
      <c r="AJ24" s="216"/>
      <c r="AK24" s="216"/>
      <c r="AL24" s="216"/>
      <c r="AM24" s="217"/>
      <c r="AN24" s="8"/>
    </row>
    <row r="25" spans="2:40" s="5" customFormat="1" ht="24" customHeight="1" thickBot="1">
      <c r="B25" s="8"/>
      <c r="C25" s="254">
        <v>0.9375</v>
      </c>
      <c r="D25" s="255"/>
      <c r="E25" s="255"/>
      <c r="F25" s="255"/>
      <c r="G25" s="255"/>
      <c r="H25" s="256"/>
      <c r="I25" s="232" t="s">
        <v>25</v>
      </c>
      <c r="J25" s="233"/>
      <c r="K25" s="233"/>
      <c r="L25" s="233"/>
      <c r="M25" s="233"/>
      <c r="N25" s="233"/>
      <c r="O25" s="233"/>
      <c r="P25" s="233"/>
      <c r="Q25" s="233"/>
      <c r="R25" s="233"/>
      <c r="S25" s="233"/>
      <c r="T25" s="233"/>
      <c r="U25" s="233"/>
      <c r="V25" s="233"/>
      <c r="W25" s="233"/>
      <c r="X25" s="233"/>
      <c r="Y25" s="233"/>
      <c r="Z25" s="233"/>
      <c r="AA25" s="233"/>
      <c r="AB25" s="257"/>
      <c r="AC25" s="232"/>
      <c r="AD25" s="233"/>
      <c r="AE25" s="233"/>
      <c r="AF25" s="233"/>
      <c r="AG25" s="233"/>
      <c r="AH25" s="233"/>
      <c r="AI25" s="233"/>
      <c r="AJ25" s="233"/>
      <c r="AK25" s="233"/>
      <c r="AL25" s="233"/>
      <c r="AM25" s="234"/>
      <c r="AN25" s="8"/>
    </row>
    <row r="26" spans="2:40" s="5" customFormat="1" ht="21.95" customHeight="1">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8"/>
      <c r="AN26" s="8"/>
    </row>
    <row r="27" spans="2:40" s="30" customFormat="1" ht="39.950000000000003" customHeight="1" thickBot="1">
      <c r="B27" s="27"/>
      <c r="C27" s="29"/>
      <c r="D27" s="35" t="s">
        <v>26</v>
      </c>
      <c r="E27" s="27"/>
      <c r="F27" s="27"/>
      <c r="G27" s="27"/>
      <c r="H27" s="27"/>
      <c r="I27" s="27"/>
      <c r="J27" s="27"/>
      <c r="K27" s="27"/>
      <c r="L27" s="27"/>
      <c r="M27" s="27"/>
      <c r="N27" s="27"/>
      <c r="O27" s="27"/>
      <c r="P27" s="27"/>
      <c r="Q27" s="35" t="s">
        <v>27</v>
      </c>
      <c r="R27" s="27"/>
      <c r="S27" s="27"/>
      <c r="T27" s="27"/>
      <c r="U27" s="27"/>
      <c r="V27" s="27"/>
      <c r="W27" s="27"/>
      <c r="X27" s="27"/>
      <c r="Y27" s="27"/>
      <c r="Z27" s="27"/>
      <c r="AA27" s="27"/>
      <c r="AB27" s="27"/>
      <c r="AC27" s="27"/>
      <c r="AD27" s="27"/>
      <c r="AE27" s="27"/>
      <c r="AF27" s="27"/>
      <c r="AG27" s="27"/>
      <c r="AH27" s="27"/>
      <c r="AI27" s="27"/>
      <c r="AJ27" s="27"/>
      <c r="AK27" s="27"/>
      <c r="AL27" s="27"/>
      <c r="AM27" s="27"/>
      <c r="AN27" s="27"/>
    </row>
    <row r="28" spans="2:40" ht="30" customHeight="1" thickBot="1">
      <c r="B28" s="8"/>
      <c r="C28" s="258" t="s">
        <v>28</v>
      </c>
      <c r="D28" s="259"/>
      <c r="E28" s="259"/>
      <c r="F28" s="259"/>
      <c r="G28" s="259"/>
      <c r="H28" s="259"/>
      <c r="I28" s="259"/>
      <c r="J28" s="259"/>
      <c r="K28" s="259"/>
      <c r="L28" s="259"/>
      <c r="M28" s="260"/>
      <c r="N28" s="8"/>
      <c r="O28" s="8"/>
      <c r="P28" s="261" t="s">
        <v>29</v>
      </c>
      <c r="Q28" s="251"/>
      <c r="R28" s="251"/>
      <c r="S28" s="251"/>
      <c r="T28" s="251"/>
      <c r="U28" s="251"/>
      <c r="V28" s="251" t="s">
        <v>30</v>
      </c>
      <c r="W28" s="251"/>
      <c r="X28" s="251"/>
      <c r="Y28" s="251"/>
      <c r="Z28" s="251" t="s">
        <v>31</v>
      </c>
      <c r="AA28" s="251"/>
      <c r="AB28" s="251"/>
      <c r="AC28" s="251"/>
      <c r="AD28" s="251"/>
      <c r="AE28" s="251"/>
      <c r="AF28" s="251"/>
      <c r="AG28" s="251"/>
      <c r="AH28" s="252" t="s">
        <v>32</v>
      </c>
      <c r="AI28" s="252"/>
      <c r="AJ28" s="252"/>
      <c r="AK28" s="252"/>
      <c r="AL28" s="252"/>
      <c r="AM28" s="253"/>
      <c r="AN28" s="8"/>
    </row>
    <row r="29" spans="2:40" s="6" customFormat="1" ht="20.100000000000001" customHeight="1">
      <c r="B29" s="8"/>
      <c r="C29" s="16" t="s">
        <v>33</v>
      </c>
      <c r="D29" s="240" t="s">
        <v>34</v>
      </c>
      <c r="E29" s="240"/>
      <c r="F29" s="240"/>
      <c r="G29" s="240"/>
      <c r="H29" s="240"/>
      <c r="I29" s="240"/>
      <c r="J29" s="240"/>
      <c r="K29" s="240"/>
      <c r="L29" s="240"/>
      <c r="M29" s="241"/>
      <c r="N29" s="14"/>
      <c r="O29" s="15"/>
      <c r="P29" s="242" t="s">
        <v>35</v>
      </c>
      <c r="Q29" s="243"/>
      <c r="R29" s="243"/>
      <c r="S29" s="243"/>
      <c r="T29" s="243"/>
      <c r="U29" s="244"/>
      <c r="V29" s="249" t="s">
        <v>36</v>
      </c>
      <c r="W29" s="243"/>
      <c r="X29" s="243"/>
      <c r="Y29" s="244"/>
      <c r="Z29" s="249" t="s">
        <v>20</v>
      </c>
      <c r="AA29" s="243"/>
      <c r="AB29" s="243"/>
      <c r="AC29" s="243"/>
      <c r="AD29" s="243"/>
      <c r="AE29" s="243"/>
      <c r="AF29" s="243"/>
      <c r="AG29" s="244"/>
      <c r="AH29" s="235">
        <f>Site[[#Totals],[ACTUAL]]</f>
        <v>300</v>
      </c>
      <c r="AI29" s="236"/>
      <c r="AJ29" s="236"/>
      <c r="AK29" s="236"/>
      <c r="AL29" s="236"/>
      <c r="AM29" s="237"/>
      <c r="AN29" s="8"/>
    </row>
    <row r="30" spans="2:40" ht="18" customHeight="1">
      <c r="B30" s="8"/>
      <c r="C30" s="19" t="s">
        <v>37</v>
      </c>
      <c r="D30" s="238" t="s">
        <v>38</v>
      </c>
      <c r="E30" s="238"/>
      <c r="F30" s="238"/>
      <c r="G30" s="238"/>
      <c r="H30" s="238"/>
      <c r="I30" s="238"/>
      <c r="J30" s="238"/>
      <c r="K30" s="238"/>
      <c r="L30" s="238"/>
      <c r="M30" s="239"/>
      <c r="N30" s="17"/>
      <c r="O30" s="18"/>
      <c r="P30" s="245" t="s">
        <v>39</v>
      </c>
      <c r="Q30" s="246"/>
      <c r="R30" s="246"/>
      <c r="S30" s="246"/>
      <c r="T30" s="246"/>
      <c r="U30" s="247"/>
      <c r="V30" s="248" t="s">
        <v>36</v>
      </c>
      <c r="W30" s="246"/>
      <c r="X30" s="246"/>
      <c r="Y30" s="247"/>
      <c r="Z30" s="248" t="s">
        <v>40</v>
      </c>
      <c r="AA30" s="246"/>
      <c r="AB30" s="246"/>
      <c r="AC30" s="246"/>
      <c r="AD30" s="246"/>
      <c r="AE30" s="246"/>
      <c r="AF30" s="246"/>
      <c r="AG30" s="247"/>
      <c r="AH30" s="229">
        <f>Refreshments[[#Totals],[ACTUAL]]</f>
        <v>0</v>
      </c>
      <c r="AI30" s="230"/>
      <c r="AJ30" s="230"/>
      <c r="AK30" s="230"/>
      <c r="AL30" s="230"/>
      <c r="AM30" s="231"/>
      <c r="AN30" s="8"/>
    </row>
    <row r="31" spans="2:40" ht="18" customHeight="1">
      <c r="B31" s="8"/>
      <c r="C31" s="19" t="s">
        <v>41</v>
      </c>
      <c r="D31" s="238" t="s">
        <v>42</v>
      </c>
      <c r="E31" s="238"/>
      <c r="F31" s="238"/>
      <c r="G31" s="238"/>
      <c r="H31" s="238"/>
      <c r="I31" s="238"/>
      <c r="J31" s="238"/>
      <c r="K31" s="238"/>
      <c r="L31" s="238"/>
      <c r="M31" s="239"/>
      <c r="N31" s="17"/>
      <c r="O31" s="18"/>
      <c r="P31" s="245" t="s">
        <v>43</v>
      </c>
      <c r="Q31" s="246"/>
      <c r="R31" s="246"/>
      <c r="S31" s="246"/>
      <c r="T31" s="246"/>
      <c r="U31" s="247"/>
      <c r="V31" s="248" t="s">
        <v>36</v>
      </c>
      <c r="W31" s="246"/>
      <c r="X31" s="246"/>
      <c r="Y31" s="247"/>
      <c r="Z31" s="248" t="s">
        <v>40</v>
      </c>
      <c r="AA31" s="246"/>
      <c r="AB31" s="246"/>
      <c r="AC31" s="246"/>
      <c r="AD31" s="246"/>
      <c r="AE31" s="246"/>
      <c r="AF31" s="246"/>
      <c r="AG31" s="247"/>
      <c r="AH31" s="229">
        <f>Decorations[[#Totals],[ACTUAL]]</f>
        <v>50</v>
      </c>
      <c r="AI31" s="230"/>
      <c r="AJ31" s="230"/>
      <c r="AK31" s="230"/>
      <c r="AL31" s="230"/>
      <c r="AM31" s="231"/>
      <c r="AN31" s="8"/>
    </row>
    <row r="32" spans="2:40" ht="18" customHeight="1">
      <c r="B32" s="8"/>
      <c r="C32" s="19" t="s">
        <v>41</v>
      </c>
      <c r="D32" s="238" t="s">
        <v>44</v>
      </c>
      <c r="E32" s="238"/>
      <c r="F32" s="238"/>
      <c r="G32" s="238"/>
      <c r="H32" s="238"/>
      <c r="I32" s="238"/>
      <c r="J32" s="238"/>
      <c r="K32" s="238"/>
      <c r="L32" s="238"/>
      <c r="M32" s="239"/>
      <c r="N32" s="17"/>
      <c r="O32" s="18"/>
      <c r="P32" s="245" t="s">
        <v>45</v>
      </c>
      <c r="Q32" s="246"/>
      <c r="R32" s="246"/>
      <c r="S32" s="246"/>
      <c r="T32" s="246"/>
      <c r="U32" s="247"/>
      <c r="V32" s="248" t="s">
        <v>36</v>
      </c>
      <c r="W32" s="246"/>
      <c r="X32" s="246"/>
      <c r="Y32" s="247"/>
      <c r="Z32" s="248" t="s">
        <v>20</v>
      </c>
      <c r="AA32" s="246"/>
      <c r="AB32" s="246"/>
      <c r="AC32" s="246"/>
      <c r="AD32" s="246"/>
      <c r="AE32" s="246"/>
      <c r="AF32" s="246"/>
      <c r="AG32" s="247"/>
      <c r="AH32" s="229">
        <f>Program[[#Totals],[ACTUAL]]</f>
        <v>0</v>
      </c>
      <c r="AI32" s="230"/>
      <c r="AJ32" s="230"/>
      <c r="AK32" s="230"/>
      <c r="AL32" s="230"/>
      <c r="AM32" s="231"/>
      <c r="AN32" s="8"/>
    </row>
    <row r="33" spans="2:40" ht="18" customHeight="1">
      <c r="B33" s="8"/>
      <c r="C33" s="19" t="s">
        <v>41</v>
      </c>
      <c r="D33" s="238" t="s">
        <v>46</v>
      </c>
      <c r="E33" s="238"/>
      <c r="F33" s="238"/>
      <c r="G33" s="238"/>
      <c r="H33" s="238"/>
      <c r="I33" s="238"/>
      <c r="J33" s="238"/>
      <c r="K33" s="238"/>
      <c r="L33" s="238"/>
      <c r="M33" s="239"/>
      <c r="N33" s="17"/>
      <c r="O33" s="18"/>
      <c r="P33" s="245" t="s">
        <v>47</v>
      </c>
      <c r="Q33" s="246"/>
      <c r="R33" s="246"/>
      <c r="S33" s="246"/>
      <c r="T33" s="246"/>
      <c r="U33" s="247"/>
      <c r="V33" s="248" t="s">
        <v>36</v>
      </c>
      <c r="W33" s="246"/>
      <c r="X33" s="246"/>
      <c r="Y33" s="247"/>
      <c r="Z33" s="248" t="s">
        <v>5</v>
      </c>
      <c r="AA33" s="246"/>
      <c r="AB33" s="246"/>
      <c r="AC33" s="246"/>
      <c r="AD33" s="246"/>
      <c r="AE33" s="246"/>
      <c r="AF33" s="246"/>
      <c r="AG33" s="247"/>
      <c r="AH33" s="229">
        <f>Publicity[[#Totals],[ACTUAL]]</f>
        <v>45</v>
      </c>
      <c r="AI33" s="230"/>
      <c r="AJ33" s="230"/>
      <c r="AK33" s="230"/>
      <c r="AL33" s="230"/>
      <c r="AM33" s="231"/>
      <c r="AN33" s="8"/>
    </row>
    <row r="34" spans="2:40" ht="18" customHeight="1">
      <c r="B34" s="8"/>
      <c r="C34" s="19" t="s">
        <v>41</v>
      </c>
      <c r="D34" s="238" t="s">
        <v>48</v>
      </c>
      <c r="E34" s="238"/>
      <c r="F34" s="238"/>
      <c r="G34" s="238"/>
      <c r="H34" s="238"/>
      <c r="I34" s="238"/>
      <c r="J34" s="238"/>
      <c r="K34" s="238"/>
      <c r="L34" s="238"/>
      <c r="M34" s="239"/>
      <c r="N34" s="17"/>
      <c r="O34" s="18"/>
      <c r="P34" s="245" t="s">
        <v>49</v>
      </c>
      <c r="Q34" s="246"/>
      <c r="R34" s="246"/>
      <c r="S34" s="246"/>
      <c r="T34" s="246"/>
      <c r="U34" s="247"/>
      <c r="V34" s="248" t="s">
        <v>36</v>
      </c>
      <c r="W34" s="246"/>
      <c r="X34" s="246"/>
      <c r="Y34" s="247"/>
      <c r="Z34" s="248" t="s">
        <v>50</v>
      </c>
      <c r="AA34" s="246"/>
      <c r="AB34" s="246"/>
      <c r="AC34" s="246"/>
      <c r="AD34" s="246"/>
      <c r="AE34" s="246"/>
      <c r="AF34" s="246"/>
      <c r="AG34" s="247"/>
      <c r="AH34" s="229">
        <f>Prizes[[#Totals],[ACTUAL]]</f>
        <v>0</v>
      </c>
      <c r="AI34" s="230"/>
      <c r="AJ34" s="230"/>
      <c r="AK34" s="230"/>
      <c r="AL34" s="230"/>
      <c r="AM34" s="231"/>
      <c r="AN34" s="8"/>
    </row>
    <row r="35" spans="2:40" ht="18" customHeight="1">
      <c r="B35" s="8"/>
      <c r="C35" s="19" t="s">
        <v>41</v>
      </c>
      <c r="D35" s="238"/>
      <c r="E35" s="238"/>
      <c r="F35" s="238"/>
      <c r="G35" s="238"/>
      <c r="H35" s="238"/>
      <c r="I35" s="238"/>
      <c r="J35" s="238"/>
      <c r="K35" s="238"/>
      <c r="L35" s="238"/>
      <c r="M35" s="239"/>
      <c r="N35" s="17"/>
      <c r="O35" s="18"/>
      <c r="P35" s="245" t="s">
        <v>51</v>
      </c>
      <c r="Q35" s="246"/>
      <c r="R35" s="246"/>
      <c r="S35" s="246"/>
      <c r="T35" s="246"/>
      <c r="U35" s="247"/>
      <c r="V35" s="248" t="s">
        <v>36</v>
      </c>
      <c r="W35" s="246"/>
      <c r="X35" s="246"/>
      <c r="Y35" s="247"/>
      <c r="Z35" s="248" t="s">
        <v>50</v>
      </c>
      <c r="AA35" s="246"/>
      <c r="AB35" s="246"/>
      <c r="AC35" s="246"/>
      <c r="AD35" s="246"/>
      <c r="AE35" s="246"/>
      <c r="AF35" s="246"/>
      <c r="AG35" s="247"/>
      <c r="AH35" s="229">
        <f>Miscellaneous[[#Totals],[ACTUAL]]</f>
        <v>0</v>
      </c>
      <c r="AI35" s="230"/>
      <c r="AJ35" s="230"/>
      <c r="AK35" s="230"/>
      <c r="AL35" s="230"/>
      <c r="AM35" s="231"/>
      <c r="AN35" s="8"/>
    </row>
    <row r="36" spans="2:40" ht="18" customHeight="1">
      <c r="B36" s="8"/>
      <c r="C36" s="19" t="s">
        <v>41</v>
      </c>
      <c r="D36" s="238"/>
      <c r="E36" s="238"/>
      <c r="F36" s="238"/>
      <c r="G36" s="238"/>
      <c r="H36" s="238"/>
      <c r="I36" s="238"/>
      <c r="J36" s="238"/>
      <c r="K36" s="238"/>
      <c r="L36" s="238"/>
      <c r="M36" s="239"/>
      <c r="N36" s="17"/>
      <c r="O36" s="18"/>
      <c r="P36" s="245" t="s">
        <v>52</v>
      </c>
      <c r="Q36" s="246"/>
      <c r="R36" s="246"/>
      <c r="S36" s="246"/>
      <c r="T36" s="246"/>
      <c r="U36" s="247"/>
      <c r="V36" s="248" t="s">
        <v>53</v>
      </c>
      <c r="W36" s="246"/>
      <c r="X36" s="246"/>
      <c r="Y36" s="247"/>
      <c r="Z36" s="248" t="s">
        <v>20</v>
      </c>
      <c r="AA36" s="246"/>
      <c r="AB36" s="246"/>
      <c r="AC36" s="246"/>
      <c r="AD36" s="246"/>
      <c r="AE36" s="246"/>
      <c r="AF36" s="246"/>
      <c r="AG36" s="247"/>
      <c r="AH36" s="229">
        <f>Admissions[[#Totals],[ACTUAL ]]</f>
        <v>1831</v>
      </c>
      <c r="AI36" s="230"/>
      <c r="AJ36" s="230"/>
      <c r="AK36" s="230"/>
      <c r="AL36" s="230"/>
      <c r="AM36" s="231"/>
      <c r="AN36" s="8"/>
    </row>
    <row r="37" spans="2:40" ht="18" customHeight="1">
      <c r="B37" s="8"/>
      <c r="C37" s="19" t="s">
        <v>41</v>
      </c>
      <c r="D37" s="238"/>
      <c r="E37" s="238"/>
      <c r="F37" s="238"/>
      <c r="G37" s="238"/>
      <c r="H37" s="238"/>
      <c r="I37" s="238"/>
      <c r="J37" s="238"/>
      <c r="K37" s="238"/>
      <c r="L37" s="238"/>
      <c r="M37" s="239"/>
      <c r="N37" s="17"/>
      <c r="O37" s="18"/>
      <c r="P37" s="245" t="s">
        <v>54</v>
      </c>
      <c r="Q37" s="246"/>
      <c r="R37" s="246"/>
      <c r="S37" s="246"/>
      <c r="T37" s="246"/>
      <c r="U37" s="247"/>
      <c r="V37" s="248" t="s">
        <v>53</v>
      </c>
      <c r="W37" s="246"/>
      <c r="X37" s="246"/>
      <c r="Y37" s="247"/>
      <c r="Z37" s="248" t="s">
        <v>20</v>
      </c>
      <c r="AA37" s="246"/>
      <c r="AB37" s="246"/>
      <c r="AC37" s="246"/>
      <c r="AD37" s="246"/>
      <c r="AE37" s="246"/>
      <c r="AF37" s="246"/>
      <c r="AG37" s="247"/>
      <c r="AH37" s="229">
        <f>AdsInProgram[[#Totals],[ACTUAL ]]</f>
        <v>0</v>
      </c>
      <c r="AI37" s="230"/>
      <c r="AJ37" s="230"/>
      <c r="AK37" s="230"/>
      <c r="AL37" s="230"/>
      <c r="AM37" s="231"/>
      <c r="AN37" s="8"/>
    </row>
    <row r="38" spans="2:40" ht="18" customHeight="1">
      <c r="B38" s="8"/>
      <c r="C38" s="19" t="s">
        <v>41</v>
      </c>
      <c r="D38" s="238"/>
      <c r="E38" s="238"/>
      <c r="F38" s="238"/>
      <c r="G38" s="238"/>
      <c r="H38" s="238"/>
      <c r="I38" s="238"/>
      <c r="J38" s="238"/>
      <c r="K38" s="238"/>
      <c r="L38" s="238"/>
      <c r="M38" s="239"/>
      <c r="N38" s="17"/>
      <c r="O38" s="18"/>
      <c r="P38" s="245" t="s">
        <v>55</v>
      </c>
      <c r="Q38" s="246"/>
      <c r="R38" s="246"/>
      <c r="S38" s="246"/>
      <c r="T38" s="246"/>
      <c r="U38" s="247"/>
      <c r="V38" s="248" t="s">
        <v>53</v>
      </c>
      <c r="W38" s="246"/>
      <c r="X38" s="246"/>
      <c r="Y38" s="247"/>
      <c r="Z38" s="248" t="s">
        <v>40</v>
      </c>
      <c r="AA38" s="246"/>
      <c r="AB38" s="246"/>
      <c r="AC38" s="246"/>
      <c r="AD38" s="246"/>
      <c r="AE38" s="246"/>
      <c r="AF38" s="246"/>
      <c r="AG38" s="247"/>
      <c r="AH38" s="229">
        <f>Exhibitors[[#Totals],[ACTUAL ]]</f>
        <v>0</v>
      </c>
      <c r="AI38" s="230"/>
      <c r="AJ38" s="230"/>
      <c r="AK38" s="230"/>
      <c r="AL38" s="230"/>
      <c r="AM38" s="231"/>
      <c r="AN38" s="8"/>
    </row>
    <row r="39" spans="2:40" ht="18" customHeight="1" thickBot="1">
      <c r="B39" s="8"/>
      <c r="C39" s="20" t="s">
        <v>41</v>
      </c>
      <c r="D39" s="269"/>
      <c r="E39" s="269"/>
      <c r="F39" s="269"/>
      <c r="G39" s="269"/>
      <c r="H39" s="269"/>
      <c r="I39" s="269"/>
      <c r="J39" s="269"/>
      <c r="K39" s="269"/>
      <c r="L39" s="269"/>
      <c r="M39" s="270"/>
      <c r="N39" s="17"/>
      <c r="O39" s="18"/>
      <c r="P39" s="301" t="s">
        <v>56</v>
      </c>
      <c r="Q39" s="274"/>
      <c r="R39" s="274"/>
      <c r="S39" s="274"/>
      <c r="T39" s="274"/>
      <c r="U39" s="275"/>
      <c r="V39" s="273" t="s">
        <v>53</v>
      </c>
      <c r="W39" s="274"/>
      <c r="X39" s="274"/>
      <c r="Y39" s="275"/>
      <c r="Z39" s="273" t="s">
        <v>40</v>
      </c>
      <c r="AA39" s="274"/>
      <c r="AB39" s="274"/>
      <c r="AC39" s="274"/>
      <c r="AD39" s="274"/>
      <c r="AE39" s="274"/>
      <c r="AF39" s="274"/>
      <c r="AG39" s="275"/>
      <c r="AH39" s="276">
        <f>SaleOfItems[[#Totals],[ACTUAL ]]</f>
        <v>0</v>
      </c>
      <c r="AI39" s="277"/>
      <c r="AJ39" s="277"/>
      <c r="AK39" s="277"/>
      <c r="AL39" s="277"/>
      <c r="AM39" s="278"/>
      <c r="AN39" s="8"/>
    </row>
    <row r="40" spans="2:40" ht="18" customHeight="1">
      <c r="B40" s="8"/>
      <c r="C40" s="21"/>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8"/>
    </row>
    <row r="41" spans="2:40" ht="18" customHeight="1">
      <c r="B41" s="5"/>
      <c r="C41" s="7"/>
      <c r="D41" s="5"/>
      <c r="E41" s="5"/>
      <c r="F41" s="5"/>
      <c r="G41" s="5"/>
      <c r="H41" s="5"/>
      <c r="I41" s="5"/>
      <c r="J41" s="5"/>
      <c r="K41" s="5"/>
      <c r="L41" s="5"/>
      <c r="M41" s="5"/>
      <c r="N41" s="5"/>
      <c r="O41" s="5"/>
      <c r="P41" s="5"/>
      <c r="Q41" s="5"/>
      <c r="R41" s="5"/>
      <c r="S41" s="5"/>
      <c r="T41" s="5"/>
      <c r="U41" s="5"/>
      <c r="V41" s="5"/>
      <c r="W41" s="5"/>
      <c r="X41" s="5"/>
      <c r="Y41" s="5"/>
      <c r="Z41" s="5"/>
      <c r="AA41" s="5"/>
      <c r="AB41" s="5"/>
      <c r="AC41" s="5"/>
      <c r="AD41" s="5"/>
      <c r="AE41" s="5"/>
      <c r="AF41" s="5"/>
      <c r="AG41" s="5"/>
      <c r="AH41" s="5"/>
      <c r="AI41" s="5"/>
      <c r="AJ41" s="5"/>
      <c r="AK41" s="5"/>
      <c r="AL41" s="5"/>
      <c r="AM41" s="5"/>
      <c r="AN41" s="5"/>
    </row>
    <row r="42" spans="2:40" ht="15" customHeight="1">
      <c r="B42" s="5"/>
      <c r="C42" s="7"/>
      <c r="D42" s="5"/>
      <c r="E42" s="5"/>
      <c r="F42" s="5"/>
      <c r="G42" s="5"/>
      <c r="H42" s="5"/>
      <c r="I42" s="5"/>
      <c r="J42" s="5"/>
      <c r="K42" s="5"/>
      <c r="L42" s="5"/>
      <c r="M42" s="5"/>
      <c r="N42" s="5"/>
      <c r="O42" s="5"/>
      <c r="P42" s="5"/>
      <c r="Q42" s="5"/>
      <c r="R42" s="5"/>
      <c r="S42" s="5"/>
      <c r="T42" s="5"/>
      <c r="U42" s="5"/>
      <c r="V42" s="5"/>
      <c r="W42" s="5"/>
      <c r="X42" s="5"/>
      <c r="Y42" s="5"/>
      <c r="Z42" s="5"/>
      <c r="AA42" s="5"/>
      <c r="AB42" s="5"/>
      <c r="AC42" s="5"/>
      <c r="AD42" s="5"/>
      <c r="AE42" s="5"/>
      <c r="AF42" s="5"/>
      <c r="AG42" s="5"/>
      <c r="AH42" s="5"/>
      <c r="AI42" s="5"/>
      <c r="AJ42" s="5"/>
      <c r="AK42" s="5"/>
      <c r="AL42" s="5"/>
      <c r="AM42" s="5"/>
      <c r="AN42" s="5"/>
    </row>
    <row r="43" spans="2:40" ht="18" customHeight="1">
      <c r="B43" s="5"/>
      <c r="C43" s="7"/>
      <c r="D43" s="5"/>
      <c r="E43" s="5"/>
      <c r="F43" s="5"/>
      <c r="G43" s="5"/>
      <c r="H43" s="5"/>
      <c r="I43" s="5"/>
      <c r="J43" s="5"/>
      <c r="K43" s="5"/>
      <c r="L43" s="5"/>
      <c r="M43" s="5"/>
      <c r="N43" s="56"/>
      <c r="O43" s="56"/>
      <c r="P43" s="56"/>
      <c r="Q43" s="302" t="s">
        <v>57</v>
      </c>
      <c r="R43" s="302"/>
      <c r="S43" s="302"/>
      <c r="T43" s="302"/>
      <c r="U43" s="302"/>
      <c r="V43" s="302"/>
      <c r="W43" s="302"/>
      <c r="X43" s="302"/>
      <c r="Y43" s="302"/>
      <c r="Z43" s="302"/>
      <c r="AA43" s="302"/>
      <c r="AB43" s="5"/>
      <c r="AC43" s="5"/>
      <c r="AD43" s="5"/>
      <c r="AE43" s="5"/>
      <c r="AF43" s="5"/>
      <c r="AG43" s="5"/>
      <c r="AH43" s="5"/>
      <c r="AI43" s="5"/>
      <c r="AJ43" s="5"/>
      <c r="AK43" s="5"/>
      <c r="AL43" s="5"/>
      <c r="AM43" s="5"/>
      <c r="AN43" s="5"/>
    </row>
    <row r="44" spans="2:40" ht="18" customHeight="1">
      <c r="B44" s="5"/>
      <c r="C44" s="7"/>
      <c r="D44" s="5"/>
      <c r="E44" s="5"/>
      <c r="F44" s="5"/>
      <c r="G44" s="5"/>
      <c r="H44" s="5"/>
      <c r="I44" s="5"/>
      <c r="J44" s="5"/>
      <c r="K44" s="5"/>
      <c r="L44" s="5"/>
      <c r="M44" s="5"/>
      <c r="N44" s="56"/>
      <c r="O44" s="56"/>
      <c r="P44" s="56"/>
      <c r="Q44" s="302"/>
      <c r="R44" s="302"/>
      <c r="S44" s="302"/>
      <c r="T44" s="302"/>
      <c r="U44" s="302"/>
      <c r="V44" s="302"/>
      <c r="W44" s="302"/>
      <c r="X44" s="302"/>
      <c r="Y44" s="302"/>
      <c r="Z44" s="302"/>
      <c r="AA44" s="302"/>
      <c r="AB44" s="5"/>
      <c r="AC44" s="5"/>
      <c r="AD44" s="5"/>
      <c r="AE44" s="5"/>
      <c r="AF44" s="5"/>
      <c r="AG44" s="5"/>
      <c r="AH44" s="5"/>
      <c r="AI44" s="5"/>
      <c r="AJ44" s="5"/>
      <c r="AK44" s="5"/>
      <c r="AL44" s="5"/>
      <c r="AM44" s="5"/>
      <c r="AN44" s="5"/>
    </row>
    <row r="45" spans="2:40" ht="18" customHeight="1">
      <c r="B45" s="8"/>
      <c r="C45" s="9"/>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8"/>
      <c r="AN45" s="8"/>
    </row>
    <row r="46" spans="2:40" ht="18" customHeight="1" thickBot="1">
      <c r="B46" s="8"/>
      <c r="C46" s="9"/>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8"/>
      <c r="AN46" s="8"/>
    </row>
    <row r="47" spans="2:40" ht="21.95" customHeight="1" thickBot="1">
      <c r="B47" s="8"/>
      <c r="C47" s="268" t="s">
        <v>58</v>
      </c>
      <c r="D47" s="263"/>
      <c r="E47" s="263"/>
      <c r="F47" s="263"/>
      <c r="G47" s="263"/>
      <c r="H47" s="262" t="s">
        <v>59</v>
      </c>
      <c r="I47" s="263"/>
      <c r="J47" s="263"/>
      <c r="K47" s="263"/>
      <c r="L47" s="262" t="s">
        <v>60</v>
      </c>
      <c r="M47" s="263"/>
      <c r="N47" s="263"/>
      <c r="O47" s="263"/>
      <c r="P47" s="263"/>
      <c r="Q47" s="262" t="s">
        <v>61</v>
      </c>
      <c r="R47" s="263"/>
      <c r="S47" s="263"/>
      <c r="T47" s="271"/>
      <c r="U47" s="36"/>
      <c r="V47" s="268" t="s">
        <v>58</v>
      </c>
      <c r="W47" s="263"/>
      <c r="X47" s="263"/>
      <c r="Y47" s="263"/>
      <c r="Z47" s="263"/>
      <c r="AA47" s="262" t="s">
        <v>59</v>
      </c>
      <c r="AB47" s="263"/>
      <c r="AC47" s="263"/>
      <c r="AD47" s="263"/>
      <c r="AE47" s="262" t="s">
        <v>60</v>
      </c>
      <c r="AF47" s="263"/>
      <c r="AG47" s="263"/>
      <c r="AH47" s="263"/>
      <c r="AI47" s="263"/>
      <c r="AJ47" s="262" t="s">
        <v>61</v>
      </c>
      <c r="AK47" s="263"/>
      <c r="AL47" s="263"/>
      <c r="AM47" s="271"/>
      <c r="AN47" s="3"/>
    </row>
    <row r="48" spans="2:40" s="13" customFormat="1" ht="18" customHeight="1">
      <c r="B48" s="66"/>
      <c r="C48" s="300" t="s">
        <v>40</v>
      </c>
      <c r="D48" s="298"/>
      <c r="E48" s="298"/>
      <c r="F48" s="298"/>
      <c r="G48" s="299"/>
      <c r="H48" s="297" t="s">
        <v>62</v>
      </c>
      <c r="I48" s="298"/>
      <c r="J48" s="298"/>
      <c r="K48" s="299"/>
      <c r="L48" s="266" t="s">
        <v>63</v>
      </c>
      <c r="M48" s="266"/>
      <c r="N48" s="266"/>
      <c r="O48" s="266"/>
      <c r="P48" s="266"/>
      <c r="Q48" s="265" t="s">
        <v>64</v>
      </c>
      <c r="R48" s="265"/>
      <c r="S48" s="265"/>
      <c r="T48" s="272"/>
      <c r="U48" s="65"/>
      <c r="V48" s="264" t="s">
        <v>40</v>
      </c>
      <c r="W48" s="265"/>
      <c r="X48" s="265"/>
      <c r="Y48" s="265"/>
      <c r="Z48" s="265"/>
      <c r="AA48" s="265" t="s">
        <v>62</v>
      </c>
      <c r="AB48" s="265"/>
      <c r="AC48" s="265"/>
      <c r="AD48" s="265"/>
      <c r="AE48" s="266" t="s">
        <v>63</v>
      </c>
      <c r="AF48" s="267"/>
      <c r="AG48" s="267"/>
      <c r="AH48" s="267"/>
      <c r="AI48" s="267"/>
      <c r="AJ48" s="265" t="s">
        <v>64</v>
      </c>
      <c r="AK48" s="265"/>
      <c r="AL48" s="265"/>
      <c r="AM48" s="272"/>
      <c r="AN48" s="46"/>
    </row>
    <row r="49" spans="2:40" ht="18" customHeight="1">
      <c r="B49" s="8"/>
      <c r="C49" s="281" t="s">
        <v>20</v>
      </c>
      <c r="D49" s="282"/>
      <c r="E49" s="282"/>
      <c r="F49" s="282"/>
      <c r="G49" s="283"/>
      <c r="H49" s="287" t="s">
        <v>65</v>
      </c>
      <c r="I49" s="282"/>
      <c r="J49" s="282"/>
      <c r="K49" s="283"/>
      <c r="L49" s="279" t="s">
        <v>66</v>
      </c>
      <c r="M49" s="279"/>
      <c r="N49" s="279"/>
      <c r="O49" s="279"/>
      <c r="P49" s="279"/>
      <c r="Q49" s="290" t="s">
        <v>64</v>
      </c>
      <c r="R49" s="290"/>
      <c r="S49" s="290"/>
      <c r="T49" s="291"/>
      <c r="U49" s="65"/>
      <c r="V49" s="289" t="s">
        <v>20</v>
      </c>
      <c r="W49" s="290"/>
      <c r="X49" s="290"/>
      <c r="Y49" s="290"/>
      <c r="Z49" s="290"/>
      <c r="AA49" s="290" t="s">
        <v>65</v>
      </c>
      <c r="AB49" s="290"/>
      <c r="AC49" s="290"/>
      <c r="AD49" s="290"/>
      <c r="AE49" s="279" t="s">
        <v>66</v>
      </c>
      <c r="AF49" s="280"/>
      <c r="AG49" s="280"/>
      <c r="AH49" s="280"/>
      <c r="AI49" s="280"/>
      <c r="AJ49" s="290" t="s">
        <v>64</v>
      </c>
      <c r="AK49" s="290"/>
      <c r="AL49" s="290"/>
      <c r="AM49" s="291"/>
      <c r="AN49" s="46"/>
    </row>
    <row r="50" spans="2:40" ht="18" customHeight="1">
      <c r="B50" s="8"/>
      <c r="C50" s="281" t="s">
        <v>5</v>
      </c>
      <c r="D50" s="282"/>
      <c r="E50" s="282"/>
      <c r="F50" s="282"/>
      <c r="G50" s="283"/>
      <c r="H50" s="287" t="s">
        <v>67</v>
      </c>
      <c r="I50" s="282"/>
      <c r="J50" s="282"/>
      <c r="K50" s="283"/>
      <c r="L50" s="284" t="s">
        <v>68</v>
      </c>
      <c r="M50" s="285"/>
      <c r="N50" s="285"/>
      <c r="O50" s="285"/>
      <c r="P50" s="286"/>
      <c r="Q50" s="287" t="s">
        <v>64</v>
      </c>
      <c r="R50" s="282"/>
      <c r="S50" s="282"/>
      <c r="T50" s="288"/>
      <c r="U50" s="65"/>
      <c r="V50" s="281" t="s">
        <v>5</v>
      </c>
      <c r="W50" s="282"/>
      <c r="X50" s="282"/>
      <c r="Y50" s="282"/>
      <c r="Z50" s="283"/>
      <c r="AA50" s="287" t="s">
        <v>67</v>
      </c>
      <c r="AB50" s="282"/>
      <c r="AC50" s="282"/>
      <c r="AD50" s="283"/>
      <c r="AE50" s="284" t="s">
        <v>68</v>
      </c>
      <c r="AF50" s="293"/>
      <c r="AG50" s="293"/>
      <c r="AH50" s="293"/>
      <c r="AI50" s="294"/>
      <c r="AJ50" s="287" t="s">
        <v>64</v>
      </c>
      <c r="AK50" s="282"/>
      <c r="AL50" s="282"/>
      <c r="AM50" s="288"/>
      <c r="AN50" s="46"/>
    </row>
    <row r="51" spans="2:40" ht="18" customHeight="1">
      <c r="B51" s="8"/>
      <c r="C51" s="281" t="s">
        <v>50</v>
      </c>
      <c r="D51" s="282"/>
      <c r="E51" s="282"/>
      <c r="F51" s="282"/>
      <c r="G51" s="283"/>
      <c r="H51" s="287" t="s">
        <v>69</v>
      </c>
      <c r="I51" s="282"/>
      <c r="J51" s="282"/>
      <c r="K51" s="283"/>
      <c r="L51" s="284" t="s">
        <v>70</v>
      </c>
      <c r="M51" s="285"/>
      <c r="N51" s="285"/>
      <c r="O51" s="285"/>
      <c r="P51" s="286"/>
      <c r="Q51" s="287" t="s">
        <v>64</v>
      </c>
      <c r="R51" s="282"/>
      <c r="S51" s="282"/>
      <c r="T51" s="288"/>
      <c r="U51" s="65"/>
      <c r="V51" s="281" t="s">
        <v>50</v>
      </c>
      <c r="W51" s="282"/>
      <c r="X51" s="282"/>
      <c r="Y51" s="282"/>
      <c r="Z51" s="283"/>
      <c r="AA51" s="287" t="s">
        <v>69</v>
      </c>
      <c r="AB51" s="282"/>
      <c r="AC51" s="282"/>
      <c r="AD51" s="283"/>
      <c r="AE51" s="284" t="s">
        <v>70</v>
      </c>
      <c r="AF51" s="293"/>
      <c r="AG51" s="293"/>
      <c r="AH51" s="293"/>
      <c r="AI51" s="294"/>
      <c r="AJ51" s="287" t="s">
        <v>64</v>
      </c>
      <c r="AK51" s="282"/>
      <c r="AL51" s="282"/>
      <c r="AM51" s="288"/>
      <c r="AN51" s="46"/>
    </row>
    <row r="52" spans="2:40" ht="18" customHeight="1">
      <c r="B52" s="8"/>
      <c r="C52" s="281"/>
      <c r="D52" s="282"/>
      <c r="E52" s="282"/>
      <c r="F52" s="282"/>
      <c r="G52" s="283"/>
      <c r="H52" s="287"/>
      <c r="I52" s="282"/>
      <c r="J52" s="282"/>
      <c r="K52" s="283"/>
      <c r="L52" s="287"/>
      <c r="M52" s="282"/>
      <c r="N52" s="282"/>
      <c r="O52" s="282"/>
      <c r="P52" s="283"/>
      <c r="Q52" s="287"/>
      <c r="R52" s="282"/>
      <c r="S52" s="282"/>
      <c r="T52" s="288"/>
      <c r="U52" s="65"/>
      <c r="V52" s="281"/>
      <c r="W52" s="282"/>
      <c r="X52" s="282"/>
      <c r="Y52" s="282"/>
      <c r="Z52" s="283"/>
      <c r="AA52" s="287"/>
      <c r="AB52" s="282"/>
      <c r="AC52" s="282"/>
      <c r="AD52" s="283"/>
      <c r="AE52" s="287"/>
      <c r="AF52" s="282"/>
      <c r="AG52" s="282"/>
      <c r="AH52" s="282"/>
      <c r="AI52" s="283"/>
      <c r="AJ52" s="287"/>
      <c r="AK52" s="282"/>
      <c r="AL52" s="282"/>
      <c r="AM52" s="288"/>
      <c r="AN52" s="46"/>
    </row>
    <row r="53" spans="2:40" ht="18" customHeight="1">
      <c r="B53" s="8"/>
      <c r="C53" s="289"/>
      <c r="D53" s="290"/>
      <c r="E53" s="290"/>
      <c r="F53" s="290"/>
      <c r="G53" s="290"/>
      <c r="H53" s="290"/>
      <c r="I53" s="290"/>
      <c r="J53" s="290"/>
      <c r="K53" s="290"/>
      <c r="L53" s="290"/>
      <c r="M53" s="290"/>
      <c r="N53" s="290"/>
      <c r="O53" s="290"/>
      <c r="P53" s="290"/>
      <c r="Q53" s="290"/>
      <c r="R53" s="290"/>
      <c r="S53" s="290"/>
      <c r="T53" s="291"/>
      <c r="U53" s="65"/>
      <c r="V53" s="289"/>
      <c r="W53" s="290"/>
      <c r="X53" s="290"/>
      <c r="Y53" s="290"/>
      <c r="Z53" s="290"/>
      <c r="AA53" s="290"/>
      <c r="AB53" s="290"/>
      <c r="AC53" s="290"/>
      <c r="AD53" s="290"/>
      <c r="AE53" s="290"/>
      <c r="AF53" s="290"/>
      <c r="AG53" s="290"/>
      <c r="AH53" s="290"/>
      <c r="AI53" s="290"/>
      <c r="AJ53" s="290"/>
      <c r="AK53" s="290"/>
      <c r="AL53" s="290"/>
      <c r="AM53" s="291"/>
      <c r="AN53" s="46"/>
    </row>
    <row r="54" spans="2:40" s="6" customFormat="1" ht="20.100000000000001" customHeight="1">
      <c r="B54" s="8"/>
      <c r="C54" s="289"/>
      <c r="D54" s="290"/>
      <c r="E54" s="290"/>
      <c r="F54" s="290"/>
      <c r="G54" s="290"/>
      <c r="H54" s="290"/>
      <c r="I54" s="290"/>
      <c r="J54" s="290"/>
      <c r="K54" s="290"/>
      <c r="L54" s="290"/>
      <c r="M54" s="290"/>
      <c r="N54" s="290"/>
      <c r="O54" s="290"/>
      <c r="P54" s="290"/>
      <c r="Q54" s="290"/>
      <c r="R54" s="290"/>
      <c r="S54" s="290"/>
      <c r="T54" s="291"/>
      <c r="U54" s="65"/>
      <c r="V54" s="289"/>
      <c r="W54" s="290"/>
      <c r="X54" s="290"/>
      <c r="Y54" s="290"/>
      <c r="Z54" s="290"/>
      <c r="AA54" s="290"/>
      <c r="AB54" s="290"/>
      <c r="AC54" s="290"/>
      <c r="AD54" s="290"/>
      <c r="AE54" s="290"/>
      <c r="AF54" s="290"/>
      <c r="AG54" s="290"/>
      <c r="AH54" s="290"/>
      <c r="AI54" s="290"/>
      <c r="AJ54" s="290"/>
      <c r="AK54" s="290"/>
      <c r="AL54" s="290"/>
      <c r="AM54" s="291"/>
      <c r="AN54" s="46"/>
    </row>
    <row r="55" spans="2:40" s="6" customFormat="1" ht="20.100000000000001" customHeight="1">
      <c r="B55" s="8"/>
      <c r="C55" s="295"/>
      <c r="D55" s="292"/>
      <c r="E55" s="292"/>
      <c r="F55" s="292"/>
      <c r="G55" s="292"/>
      <c r="H55" s="292"/>
      <c r="I55" s="292"/>
      <c r="J55" s="292"/>
      <c r="K55" s="292"/>
      <c r="L55" s="292"/>
      <c r="M55" s="292"/>
      <c r="N55" s="292"/>
      <c r="O55" s="292"/>
      <c r="P55" s="292"/>
      <c r="Q55" s="292"/>
      <c r="R55" s="292"/>
      <c r="S55" s="292"/>
      <c r="T55" s="296"/>
      <c r="U55" s="65"/>
      <c r="V55" s="295"/>
      <c r="W55" s="292"/>
      <c r="X55" s="292"/>
      <c r="Y55" s="292"/>
      <c r="Z55" s="292"/>
      <c r="AA55" s="292"/>
      <c r="AB55" s="292"/>
      <c r="AC55" s="292"/>
      <c r="AD55" s="292"/>
      <c r="AE55" s="292"/>
      <c r="AF55" s="292"/>
      <c r="AG55" s="292"/>
      <c r="AH55" s="292"/>
      <c r="AI55" s="292"/>
      <c r="AJ55" s="292"/>
      <c r="AK55" s="292"/>
      <c r="AL55" s="292"/>
      <c r="AM55" s="296"/>
      <c r="AN55" s="46"/>
    </row>
    <row r="56" spans="2:40" s="6" customFormat="1" ht="20.100000000000001" customHeight="1">
      <c r="B56" s="8"/>
      <c r="C56" s="9"/>
      <c r="D56" s="9"/>
      <c r="E56" s="9"/>
      <c r="F56" s="9"/>
      <c r="G56" s="9"/>
      <c r="H56" s="9"/>
      <c r="I56" s="9"/>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8"/>
      <c r="AN56" s="8"/>
    </row>
  </sheetData>
  <sheetProtection selectLockedCells="1"/>
  <mergeCells count="159">
    <mergeCell ref="D35:M35"/>
    <mergeCell ref="D36:M36"/>
    <mergeCell ref="D37:M37"/>
    <mergeCell ref="D38:M38"/>
    <mergeCell ref="D31:M31"/>
    <mergeCell ref="Q49:T49"/>
    <mergeCell ref="Q50:T50"/>
    <mergeCell ref="Q53:T53"/>
    <mergeCell ref="Q54:T54"/>
    <mergeCell ref="P35:U35"/>
    <mergeCell ref="P36:U36"/>
    <mergeCell ref="P37:U37"/>
    <mergeCell ref="P38:U38"/>
    <mergeCell ref="P39:U39"/>
    <mergeCell ref="C53:G53"/>
    <mergeCell ref="C54:G54"/>
    <mergeCell ref="L53:P53"/>
    <mergeCell ref="L54:P54"/>
    <mergeCell ref="Q43:AA44"/>
    <mergeCell ref="AA47:AD47"/>
    <mergeCell ref="D33:M33"/>
    <mergeCell ref="P33:U33"/>
    <mergeCell ref="P34:U34"/>
    <mergeCell ref="D34:M34"/>
    <mergeCell ref="C55:G55"/>
    <mergeCell ref="H48:K48"/>
    <mergeCell ref="H49:K49"/>
    <mergeCell ref="H50:K50"/>
    <mergeCell ref="H53:K53"/>
    <mergeCell ref="H54:K54"/>
    <mergeCell ref="H55:K55"/>
    <mergeCell ref="H52:K52"/>
    <mergeCell ref="C51:G51"/>
    <mergeCell ref="C52:G52"/>
    <mergeCell ref="H51:K51"/>
    <mergeCell ref="C49:G49"/>
    <mergeCell ref="C48:G48"/>
    <mergeCell ref="C50:G50"/>
    <mergeCell ref="L55:P55"/>
    <mergeCell ref="AA50:AD50"/>
    <mergeCell ref="AE50:AI50"/>
    <mergeCell ref="V55:Z55"/>
    <mergeCell ref="AA55:AD55"/>
    <mergeCell ref="AE55:AI55"/>
    <mergeCell ref="AJ53:AM53"/>
    <mergeCell ref="AJ54:AM54"/>
    <mergeCell ref="Q55:T55"/>
    <mergeCell ref="AA54:AD54"/>
    <mergeCell ref="AE54:AI54"/>
    <mergeCell ref="AJ55:AM55"/>
    <mergeCell ref="AJ51:AM51"/>
    <mergeCell ref="AJ52:AM52"/>
    <mergeCell ref="AE51:AI51"/>
    <mergeCell ref="AE52:AI52"/>
    <mergeCell ref="AA51:AD51"/>
    <mergeCell ref="AA52:AD52"/>
    <mergeCell ref="V53:Z53"/>
    <mergeCell ref="AA53:AD53"/>
    <mergeCell ref="AE53:AI53"/>
    <mergeCell ref="V54:Z54"/>
    <mergeCell ref="AE49:AI49"/>
    <mergeCell ref="V51:Z51"/>
    <mergeCell ref="V52:Z52"/>
    <mergeCell ref="L51:P51"/>
    <mergeCell ref="L52:P52"/>
    <mergeCell ref="Q51:T51"/>
    <mergeCell ref="Q52:T52"/>
    <mergeCell ref="V50:Z50"/>
    <mergeCell ref="AJ50:AM50"/>
    <mergeCell ref="L50:P50"/>
    <mergeCell ref="V49:Z49"/>
    <mergeCell ref="AA49:AD49"/>
    <mergeCell ref="AJ49:AM49"/>
    <mergeCell ref="L49:P49"/>
    <mergeCell ref="AE47:AI47"/>
    <mergeCell ref="V48:Z48"/>
    <mergeCell ref="AA48:AD48"/>
    <mergeCell ref="AE48:AI48"/>
    <mergeCell ref="C47:G47"/>
    <mergeCell ref="H47:K47"/>
    <mergeCell ref="V36:Y36"/>
    <mergeCell ref="V37:Y37"/>
    <mergeCell ref="D39:M39"/>
    <mergeCell ref="Z36:AG36"/>
    <mergeCell ref="AH37:AM37"/>
    <mergeCell ref="AH38:AM38"/>
    <mergeCell ref="AJ47:AM47"/>
    <mergeCell ref="AJ48:AM48"/>
    <mergeCell ref="V39:Y39"/>
    <mergeCell ref="Z39:AG39"/>
    <mergeCell ref="L48:P48"/>
    <mergeCell ref="L47:P47"/>
    <mergeCell ref="V47:Z47"/>
    <mergeCell ref="AH39:AM39"/>
    <mergeCell ref="Q47:T47"/>
    <mergeCell ref="Q48:T48"/>
    <mergeCell ref="AH33:AM33"/>
    <mergeCell ref="AH34:AM34"/>
    <mergeCell ref="AH35:AM35"/>
    <mergeCell ref="V38:Y38"/>
    <mergeCell ref="AH36:AM36"/>
    <mergeCell ref="Z37:AG37"/>
    <mergeCell ref="Z38:AG38"/>
    <mergeCell ref="V33:Y33"/>
    <mergeCell ref="V34:Y34"/>
    <mergeCell ref="V35:Y35"/>
    <mergeCell ref="Z33:AG33"/>
    <mergeCell ref="Z34:AG34"/>
    <mergeCell ref="Z35:AG35"/>
    <mergeCell ref="AC23:AM23"/>
    <mergeCell ref="AC24:AM24"/>
    <mergeCell ref="Z28:AG28"/>
    <mergeCell ref="AH28:AM28"/>
    <mergeCell ref="I21:AB21"/>
    <mergeCell ref="AC21:AM21"/>
    <mergeCell ref="C22:H22"/>
    <mergeCell ref="I22:AB22"/>
    <mergeCell ref="C25:H25"/>
    <mergeCell ref="I25:AB25"/>
    <mergeCell ref="C23:H23"/>
    <mergeCell ref="I23:AB23"/>
    <mergeCell ref="C24:H24"/>
    <mergeCell ref="I24:AB24"/>
    <mergeCell ref="C21:H21"/>
    <mergeCell ref="C28:M28"/>
    <mergeCell ref="P28:U28"/>
    <mergeCell ref="V28:Y28"/>
    <mergeCell ref="AC22:AM22"/>
    <mergeCell ref="AH30:AM30"/>
    <mergeCell ref="AH31:AM31"/>
    <mergeCell ref="AH32:AM32"/>
    <mergeCell ref="AC25:AM25"/>
    <mergeCell ref="AH29:AM29"/>
    <mergeCell ref="D32:M32"/>
    <mergeCell ref="D29:M29"/>
    <mergeCell ref="P29:U29"/>
    <mergeCell ref="P30:U30"/>
    <mergeCell ref="P31:U31"/>
    <mergeCell ref="P32:U32"/>
    <mergeCell ref="D30:M30"/>
    <mergeCell ref="V31:Y31"/>
    <mergeCell ref="V32:Y32"/>
    <mergeCell ref="Z29:AG29"/>
    <mergeCell ref="Z30:AG30"/>
    <mergeCell ref="Z31:AG31"/>
    <mergeCell ref="Z32:AG32"/>
    <mergeCell ref="V29:Y29"/>
    <mergeCell ref="V30:Y30"/>
    <mergeCell ref="B2:AD6"/>
    <mergeCell ref="AC19:AM19"/>
    <mergeCell ref="C20:H20"/>
    <mergeCell ref="I20:AB20"/>
    <mergeCell ref="AC20:AM20"/>
    <mergeCell ref="W13:AB13"/>
    <mergeCell ref="AC18:AM18"/>
    <mergeCell ref="I18:AB18"/>
    <mergeCell ref="C18:H18"/>
    <mergeCell ref="C19:H19"/>
    <mergeCell ref="I19:AB19"/>
  </mergeCells>
  <conditionalFormatting sqref="C29:C39">
    <cfRule type="cellIs" dxfId="117" priority="13" operator="equal">
      <formula>"✔"</formula>
    </cfRule>
    <cfRule type="cellIs" dxfId="116" priority="14" operator="equal">
      <formula>"✖"</formula>
    </cfRule>
  </conditionalFormatting>
  <dataValidations count="9">
    <dataValidation allowBlank="1" showInputMessage="1" showErrorMessage="1" prompt="Use this template to track your budget, key contacts,_x000a_venue details, and more._x000a__x000a_In this worksheet, enter your event details, agenda, checklist, and key contacts." sqref="A1" xr:uid="{474D8008-490C-480D-8006-F6938140F8DD}"/>
    <dataValidation type="list" allowBlank="1" showInputMessage="1" showErrorMessage="1" sqref="C29:C39" xr:uid="{4B834EE2-DE62-4201-9130-12392D7E5222}">
      <formula1>"✔,✖,☐"</formula1>
    </dataValidation>
    <dataValidation allowBlank="1" showInputMessage="1" showErrorMessage="1" prompt="Calculated Values" sqref="AH28:AM28" xr:uid="{229DD09C-E785-41DB-8596-52229C60A050}"/>
    <dataValidation allowBlank="1" showInputMessage="1" showErrorMessage="1" prompt="Enter your event details in cells I10 through I14 and cell AC13" sqref="C10" xr:uid="{00DE9724-81B5-4C00-B91A-CD6F3FB4D6F5}"/>
    <dataValidation allowBlank="1" showInputMessage="1" showErrorMessage="1" prompt="Enter your event's agenda in this table" sqref="C18:H18" xr:uid="{A0847C29-C8E4-4974-AD1E-451430FBE4CC}"/>
    <dataValidation allowBlank="1" showInputMessage="1" showErrorMessage="1" prompt="Use this table as a checklist for your event. Use the dropdown in column C to mark items as done." sqref="C28:M28" xr:uid="{51D01A8F-3CF0-4E0E-BDA3-5CED16BCE2A7}"/>
    <dataValidation allowBlank="1" showInputMessage="1" showErrorMessage="1" prompt="This table automatically calculates subtotals from difference Expenses and Income categories" sqref="P28:U28" xr:uid="{F8F7C8BF-0AC2-46FE-A1B3-E3C224C72112}"/>
    <dataValidation allowBlank="1" showInputMessage="1" showErrorMessage="1" prompt="Use this table to list your event's key contact persons" sqref="C47:G47 V47:Z47" xr:uid="{5D785959-691D-45A5-AE91-8A61A2254030}"/>
    <dataValidation allowBlank="1" showInputMessage="1" showErrorMessage="1" prompt="For imformation only" sqref="V28:Y28" xr:uid="{0BAA4646-17E2-40BD-8FB0-9188ADF73C0F}"/>
  </dataValidations>
  <hyperlinks>
    <hyperlink ref="L48:P48" r:id="rId1" display="flora@example.com" xr:uid="{664EFE9A-68A1-4776-893A-3EDC56A505D0}"/>
    <hyperlink ref="L49:P49" r:id="rId2" display="ian@example.com" xr:uid="{CBE98201-111A-44A6-8E85-47291374AD03}"/>
    <hyperlink ref="L50:P50" r:id="rId3" display="allan@example.com" xr:uid="{F7683DE0-421A-4529-A8DB-4B7392678C7A}"/>
    <hyperlink ref="L51:P51" r:id="rId4" display="kalle@example.com" xr:uid="{10272677-91CF-40D1-AE7D-937D2C5E48F1}"/>
    <hyperlink ref="AE48:AI48" r:id="rId5" display="flora@example.com" xr:uid="{D4550160-9A95-43D4-8FD5-3CBF806C235F}"/>
    <hyperlink ref="AE49:AI49" r:id="rId6" display="ian@example.com" xr:uid="{35AEE0B9-34E3-4A3B-AD4F-EFAA1764CC5A}"/>
    <hyperlink ref="AE50:AI50" r:id="rId7" display="allan@example.com" xr:uid="{E1420B4D-4CC1-497E-9C4B-9F1E81ABC78E}"/>
    <hyperlink ref="AE51:AI51" r:id="rId8" display="kalle@example.com" xr:uid="{7176D151-1988-471D-B059-E6D172C1309B}"/>
  </hyperlinks>
  <printOptions horizontalCentered="1"/>
  <pageMargins left="0.25" right="0.25" top="0.75" bottom="0.75" header="0.3" footer="0.3"/>
  <pageSetup scale="55" orientation="portrait" r:id="rId9"/>
  <drawing r:id="rId1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D2B728-3246-4B9B-AB57-DCBCCB4BD0E1}">
  <dimension ref="A2:P40"/>
  <sheetViews>
    <sheetView topLeftCell="G23" workbookViewId="0">
      <selection activeCell="I27" sqref="I27:J27"/>
    </sheetView>
  </sheetViews>
  <sheetFormatPr defaultRowHeight="15.75"/>
  <cols>
    <col min="1" max="1" width="28.25" style="133" customWidth="1"/>
    <col min="2" max="17" width="23.75" style="133" customWidth="1"/>
    <col min="18" max="16384" width="9" style="133"/>
  </cols>
  <sheetData>
    <row r="2" spans="1:16" ht="41.25" customHeight="1">
      <c r="A2" s="133" t="s">
        <v>244</v>
      </c>
    </row>
    <row r="3" spans="1:16" ht="34.5" customHeight="1">
      <c r="A3" s="133" t="s">
        <v>245</v>
      </c>
    </row>
    <row r="4" spans="1:16" ht="34.5" customHeight="1">
      <c r="A4" s="133" t="s">
        <v>246</v>
      </c>
    </row>
    <row r="5" spans="1:16" ht="18" customHeight="1"/>
    <row r="8" spans="1:16">
      <c r="D8" s="134" t="s">
        <v>132</v>
      </c>
    </row>
    <row r="9" spans="1:16" ht="16.5">
      <c r="D9" s="372" t="s">
        <v>128</v>
      </c>
      <c r="E9" s="372"/>
      <c r="F9" s="372"/>
      <c r="G9" s="372" t="s">
        <v>247</v>
      </c>
      <c r="H9" s="372"/>
      <c r="I9" s="372" t="s">
        <v>129</v>
      </c>
      <c r="J9" s="372"/>
      <c r="K9" s="372" t="s">
        <v>130</v>
      </c>
      <c r="L9" s="372"/>
      <c r="M9" s="372"/>
      <c r="N9" s="372"/>
      <c r="O9" s="135" t="s">
        <v>131</v>
      </c>
      <c r="P9" s="136" t="s">
        <v>132</v>
      </c>
    </row>
    <row r="10" spans="1:16" ht="38.25" customHeight="1">
      <c r="D10" s="388" t="s">
        <v>248</v>
      </c>
      <c r="E10" s="389"/>
      <c r="F10" s="390"/>
      <c r="G10" s="391"/>
      <c r="H10" s="392"/>
      <c r="I10" s="388" t="s">
        <v>134</v>
      </c>
      <c r="J10" s="390"/>
      <c r="K10" s="388" t="s">
        <v>249</v>
      </c>
      <c r="L10" s="389"/>
      <c r="M10" s="389"/>
      <c r="N10" s="390"/>
      <c r="O10" s="137">
        <v>45407</v>
      </c>
      <c r="P10" s="136" t="s">
        <v>132</v>
      </c>
    </row>
    <row r="11" spans="1:16" ht="16.5">
      <c r="D11" s="384" t="s">
        <v>137</v>
      </c>
      <c r="E11" s="384"/>
      <c r="F11" s="384"/>
      <c r="G11" s="384"/>
      <c r="H11" s="384"/>
      <c r="I11" s="384" t="s">
        <v>138</v>
      </c>
      <c r="J11" s="384"/>
      <c r="K11" s="384" t="s">
        <v>139</v>
      </c>
      <c r="L11" s="384"/>
      <c r="M11" s="384"/>
      <c r="N11" s="384"/>
      <c r="O11" s="135" t="s">
        <v>140</v>
      </c>
      <c r="P11" s="136" t="s">
        <v>132</v>
      </c>
    </row>
    <row r="12" spans="1:16" ht="41.25" customHeight="1">
      <c r="D12" s="385" t="s">
        <v>250</v>
      </c>
      <c r="E12" s="386"/>
      <c r="F12" s="386"/>
      <c r="G12" s="386"/>
      <c r="H12" s="387"/>
      <c r="I12" s="385" t="s">
        <v>142</v>
      </c>
      <c r="J12" s="387"/>
      <c r="K12" s="385" t="s">
        <v>142</v>
      </c>
      <c r="L12" s="386"/>
      <c r="M12" s="386"/>
      <c r="N12" s="387"/>
      <c r="O12" s="138">
        <v>45407</v>
      </c>
      <c r="P12" s="136" t="s">
        <v>132</v>
      </c>
    </row>
    <row r="13" spans="1:16">
      <c r="D13" s="372" t="s">
        <v>251</v>
      </c>
      <c r="E13" s="372"/>
      <c r="F13" s="372"/>
      <c r="G13" s="372"/>
      <c r="H13" s="372"/>
      <c r="I13" s="372"/>
      <c r="J13" s="372"/>
      <c r="K13" s="372"/>
      <c r="L13" s="372"/>
      <c r="M13" s="372"/>
      <c r="N13" s="372"/>
      <c r="O13" s="372"/>
      <c r="P13" s="372"/>
    </row>
    <row r="14" spans="1:16" ht="40.5" customHeight="1">
      <c r="D14" s="373" t="s">
        <v>252</v>
      </c>
      <c r="E14" s="374"/>
      <c r="F14" s="374"/>
      <c r="G14" s="375"/>
      <c r="H14" s="373" t="s">
        <v>132</v>
      </c>
      <c r="I14" s="374"/>
      <c r="J14" s="374"/>
      <c r="K14" s="374"/>
      <c r="L14" s="375"/>
      <c r="M14" s="373" t="s">
        <v>132</v>
      </c>
      <c r="N14" s="374"/>
      <c r="O14" s="374"/>
      <c r="P14" s="375"/>
    </row>
    <row r="15" spans="1:16" ht="16.5">
      <c r="D15" s="376"/>
      <c r="E15" s="376"/>
      <c r="F15" s="376"/>
      <c r="G15" s="376"/>
      <c r="H15" s="376"/>
      <c r="I15" s="376"/>
      <c r="J15" s="376"/>
      <c r="K15" s="376"/>
      <c r="L15" s="376"/>
      <c r="M15" s="376"/>
      <c r="N15" s="376"/>
      <c r="O15" s="376"/>
      <c r="P15" s="136" t="s">
        <v>132</v>
      </c>
    </row>
    <row r="16" spans="1:16" ht="33" customHeight="1">
      <c r="D16" s="139" t="s">
        <v>144</v>
      </c>
      <c r="E16" s="140" t="s">
        <v>253</v>
      </c>
      <c r="F16" s="141" t="s">
        <v>131</v>
      </c>
      <c r="G16" s="377" t="s">
        <v>146</v>
      </c>
      <c r="H16" s="378"/>
      <c r="I16" s="379"/>
      <c r="J16" s="380" t="s">
        <v>147</v>
      </c>
      <c r="K16" s="381"/>
      <c r="L16" s="382" t="s">
        <v>148</v>
      </c>
      <c r="M16" s="383"/>
      <c r="N16" s="377" t="s">
        <v>149</v>
      </c>
      <c r="O16" s="379"/>
      <c r="P16" s="136" t="s">
        <v>132</v>
      </c>
    </row>
    <row r="17" spans="4:16" ht="15.75" customHeight="1">
      <c r="D17" s="142">
        <v>1</v>
      </c>
      <c r="E17" s="143" t="s">
        <v>254</v>
      </c>
      <c r="F17" s="144"/>
      <c r="G17" s="363"/>
      <c r="H17" s="364"/>
      <c r="I17" s="365"/>
      <c r="J17" s="366" t="s">
        <v>132</v>
      </c>
      <c r="K17" s="367"/>
      <c r="L17" s="368" t="s">
        <v>132</v>
      </c>
      <c r="M17" s="369"/>
      <c r="N17" s="370" t="s">
        <v>132</v>
      </c>
      <c r="O17" s="371"/>
      <c r="P17" s="136" t="s">
        <v>132</v>
      </c>
    </row>
    <row r="18" spans="4:16" ht="56.25" customHeight="1">
      <c r="D18" s="142">
        <v>2</v>
      </c>
      <c r="E18" s="143" t="s">
        <v>255</v>
      </c>
      <c r="F18" s="144"/>
      <c r="G18" s="355" t="s">
        <v>256</v>
      </c>
      <c r="H18" s="355"/>
      <c r="I18" s="356"/>
      <c r="J18" s="357" t="s">
        <v>257</v>
      </c>
      <c r="K18" s="358"/>
      <c r="L18" s="359" t="s">
        <v>258</v>
      </c>
      <c r="M18" s="359"/>
      <c r="N18" s="361" t="s">
        <v>259</v>
      </c>
      <c r="O18" s="362"/>
      <c r="P18" s="136" t="s">
        <v>132</v>
      </c>
    </row>
    <row r="19" spans="4:16" ht="38.25" customHeight="1">
      <c r="D19" s="142">
        <v>3</v>
      </c>
      <c r="E19" s="143" t="s">
        <v>260</v>
      </c>
      <c r="F19" s="144"/>
      <c r="G19" s="355" t="s">
        <v>261</v>
      </c>
      <c r="H19" s="355"/>
      <c r="I19" s="356"/>
      <c r="J19" s="357" t="s">
        <v>262</v>
      </c>
      <c r="K19" s="358"/>
      <c r="L19" s="359" t="s">
        <v>154</v>
      </c>
      <c r="M19" s="359"/>
      <c r="N19" s="362" t="s">
        <v>132</v>
      </c>
      <c r="O19" s="362"/>
      <c r="P19" s="136" t="s">
        <v>132</v>
      </c>
    </row>
    <row r="20" spans="4:16" ht="30" customHeight="1">
      <c r="D20" s="142">
        <v>4</v>
      </c>
      <c r="E20" s="143" t="s">
        <v>255</v>
      </c>
      <c r="F20" s="145" t="s">
        <v>132</v>
      </c>
      <c r="G20" s="355" t="s">
        <v>263</v>
      </c>
      <c r="H20" s="355"/>
      <c r="I20" s="356"/>
      <c r="J20" s="357" t="s">
        <v>264</v>
      </c>
      <c r="K20" s="358"/>
      <c r="L20" s="359" t="s">
        <v>132</v>
      </c>
      <c r="M20" s="360"/>
      <c r="N20" s="355" t="s">
        <v>132</v>
      </c>
      <c r="O20" s="356"/>
      <c r="P20" s="136" t="s">
        <v>132</v>
      </c>
    </row>
    <row r="21" spans="4:16" ht="15.75" customHeight="1">
      <c r="D21" s="142" t="s">
        <v>132</v>
      </c>
      <c r="E21" s="143"/>
      <c r="F21" s="145" t="s">
        <v>132</v>
      </c>
      <c r="G21" s="355" t="s">
        <v>132</v>
      </c>
      <c r="H21" s="355"/>
      <c r="I21" s="356"/>
      <c r="J21" s="357" t="s">
        <v>132</v>
      </c>
      <c r="K21" s="358"/>
      <c r="L21" s="359" t="s">
        <v>132</v>
      </c>
      <c r="M21" s="360"/>
      <c r="N21" s="355" t="s">
        <v>132</v>
      </c>
      <c r="O21" s="356"/>
      <c r="P21" s="136" t="s">
        <v>132</v>
      </c>
    </row>
    <row r="22" spans="4:16" ht="15.75" customHeight="1">
      <c r="D22" s="142" t="s">
        <v>132</v>
      </c>
      <c r="E22" s="143" t="s">
        <v>132</v>
      </c>
      <c r="G22" s="355" t="s">
        <v>0</v>
      </c>
      <c r="H22" s="355"/>
      <c r="I22" s="356"/>
      <c r="J22" s="357" t="s">
        <v>132</v>
      </c>
      <c r="K22" s="358"/>
      <c r="L22" s="359" t="s">
        <v>132</v>
      </c>
      <c r="M22" s="360"/>
      <c r="N22" s="355" t="s">
        <v>132</v>
      </c>
      <c r="O22" s="356"/>
      <c r="P22" s="136" t="s">
        <v>132</v>
      </c>
    </row>
    <row r="26" spans="4:16" ht="16.5">
      <c r="D26" s="372" t="s">
        <v>128</v>
      </c>
      <c r="E26" s="372"/>
      <c r="F26" s="372"/>
      <c r="G26" s="372" t="s">
        <v>247</v>
      </c>
      <c r="H26" s="372"/>
      <c r="I26" s="372" t="s">
        <v>129</v>
      </c>
      <c r="J26" s="372"/>
      <c r="K26" s="372" t="s">
        <v>130</v>
      </c>
      <c r="L26" s="372"/>
      <c r="M26" s="372"/>
      <c r="N26" s="372"/>
      <c r="O26" s="135" t="s">
        <v>131</v>
      </c>
      <c r="P26" s="136" t="s">
        <v>132</v>
      </c>
    </row>
    <row r="27" spans="4:16" ht="16.5">
      <c r="D27" s="388" t="s">
        <v>265</v>
      </c>
      <c r="E27" s="389"/>
      <c r="F27" s="390"/>
      <c r="G27" s="391"/>
      <c r="H27" s="392"/>
      <c r="I27" s="388" t="s">
        <v>266</v>
      </c>
      <c r="J27" s="390"/>
      <c r="K27" s="388" t="s">
        <v>249</v>
      </c>
      <c r="L27" s="389"/>
      <c r="M27" s="389"/>
      <c r="N27" s="390"/>
      <c r="O27" s="137">
        <v>45407</v>
      </c>
      <c r="P27" s="136" t="s">
        <v>132</v>
      </c>
    </row>
    <row r="28" spans="4:16" ht="16.5">
      <c r="D28" s="384" t="s">
        <v>137</v>
      </c>
      <c r="E28" s="384"/>
      <c r="F28" s="384"/>
      <c r="G28" s="384"/>
      <c r="H28" s="384"/>
      <c r="I28" s="384" t="s">
        <v>138</v>
      </c>
      <c r="J28" s="384"/>
      <c r="K28" s="384" t="s">
        <v>139</v>
      </c>
      <c r="L28" s="384"/>
      <c r="M28" s="384"/>
      <c r="N28" s="384"/>
      <c r="O28" s="135" t="s">
        <v>140</v>
      </c>
      <c r="P28" s="136" t="s">
        <v>132</v>
      </c>
    </row>
    <row r="29" spans="4:16" ht="16.5">
      <c r="D29" s="385" t="s">
        <v>267</v>
      </c>
      <c r="E29" s="386"/>
      <c r="F29" s="386"/>
      <c r="G29" s="386"/>
      <c r="H29" s="387"/>
      <c r="I29" s="385" t="s">
        <v>142</v>
      </c>
      <c r="J29" s="387"/>
      <c r="K29" s="385" t="s">
        <v>142</v>
      </c>
      <c r="L29" s="386"/>
      <c r="M29" s="386"/>
      <c r="N29" s="387"/>
      <c r="O29" s="138">
        <v>45407</v>
      </c>
      <c r="P29" s="136" t="s">
        <v>132</v>
      </c>
    </row>
    <row r="30" spans="4:16" ht="16.5">
      <c r="D30" s="393"/>
      <c r="E30" s="393"/>
      <c r="F30" s="393"/>
      <c r="G30" s="393"/>
      <c r="H30" s="393"/>
      <c r="I30" s="393"/>
      <c r="J30" s="393"/>
      <c r="K30" s="393"/>
      <c r="L30" s="393"/>
      <c r="M30" s="393"/>
      <c r="N30" s="393"/>
      <c r="O30" s="393"/>
      <c r="P30" s="136" t="s">
        <v>132</v>
      </c>
    </row>
    <row r="31" spans="4:16">
      <c r="D31" s="372" t="s">
        <v>251</v>
      </c>
      <c r="E31" s="372"/>
      <c r="F31" s="372"/>
      <c r="G31" s="372"/>
      <c r="H31" s="372"/>
      <c r="I31" s="372"/>
      <c r="J31" s="372"/>
      <c r="K31" s="372"/>
      <c r="L31" s="372"/>
      <c r="M31" s="372"/>
      <c r="N31" s="372"/>
      <c r="O31" s="372"/>
      <c r="P31" s="372"/>
    </row>
    <row r="32" spans="4:16">
      <c r="D32" s="373" t="s">
        <v>252</v>
      </c>
      <c r="E32" s="374"/>
      <c r="F32" s="374"/>
      <c r="G32" s="375"/>
      <c r="H32" s="373" t="s">
        <v>132</v>
      </c>
      <c r="I32" s="374"/>
      <c r="J32" s="374"/>
      <c r="K32" s="374"/>
      <c r="L32" s="375"/>
      <c r="M32" s="373" t="s">
        <v>132</v>
      </c>
      <c r="N32" s="374"/>
      <c r="O32" s="374"/>
      <c r="P32" s="375"/>
    </row>
    <row r="33" spans="4:16" ht="16.5">
      <c r="D33" s="376"/>
      <c r="E33" s="376"/>
      <c r="F33" s="376"/>
      <c r="G33" s="376"/>
      <c r="H33" s="376"/>
      <c r="I33" s="376"/>
      <c r="J33" s="376"/>
      <c r="K33" s="376"/>
      <c r="L33" s="376"/>
      <c r="M33" s="376"/>
      <c r="N33" s="376"/>
      <c r="O33" s="376"/>
      <c r="P33" s="136" t="s">
        <v>132</v>
      </c>
    </row>
    <row r="34" spans="4:16" ht="16.5">
      <c r="D34" s="139" t="s">
        <v>144</v>
      </c>
      <c r="E34" s="140" t="s">
        <v>253</v>
      </c>
      <c r="F34" s="141" t="s">
        <v>131</v>
      </c>
      <c r="G34" s="377" t="s">
        <v>146</v>
      </c>
      <c r="H34" s="378"/>
      <c r="I34" s="379"/>
      <c r="J34" s="380" t="s">
        <v>147</v>
      </c>
      <c r="K34" s="381"/>
      <c r="L34" s="382" t="s">
        <v>148</v>
      </c>
      <c r="M34" s="383"/>
      <c r="N34" s="377" t="s">
        <v>149</v>
      </c>
      <c r="O34" s="379"/>
      <c r="P34" s="136" t="s">
        <v>132</v>
      </c>
    </row>
    <row r="35" spans="4:16" ht="27">
      <c r="D35" s="142">
        <v>1</v>
      </c>
      <c r="E35" s="143" t="s">
        <v>268</v>
      </c>
      <c r="F35" s="144"/>
      <c r="G35" s="363"/>
      <c r="H35" s="364"/>
      <c r="I35" s="365"/>
      <c r="J35" s="366" t="s">
        <v>132</v>
      </c>
      <c r="K35" s="367"/>
      <c r="L35" s="368" t="s">
        <v>132</v>
      </c>
      <c r="M35" s="369"/>
      <c r="N35" s="370" t="s">
        <v>132</v>
      </c>
      <c r="O35" s="371"/>
      <c r="P35" s="136" t="s">
        <v>132</v>
      </c>
    </row>
    <row r="36" spans="4:16" ht="36" customHeight="1">
      <c r="D36" s="142">
        <v>2</v>
      </c>
      <c r="E36" s="143" t="s">
        <v>255</v>
      </c>
      <c r="F36" s="144"/>
      <c r="G36" s="355" t="s">
        <v>269</v>
      </c>
      <c r="H36" s="355"/>
      <c r="I36" s="356"/>
      <c r="J36" s="357" t="s">
        <v>270</v>
      </c>
      <c r="K36" s="358"/>
      <c r="L36" s="359" t="s">
        <v>154</v>
      </c>
      <c r="M36" s="359"/>
      <c r="N36" s="361" t="s">
        <v>259</v>
      </c>
      <c r="O36" s="362"/>
      <c r="P36" s="136" t="s">
        <v>132</v>
      </c>
    </row>
    <row r="37" spans="4:16" ht="16.5">
      <c r="D37" s="148">
        <v>3</v>
      </c>
      <c r="E37" s="149" t="s">
        <v>260</v>
      </c>
      <c r="F37" s="150"/>
      <c r="G37" s="394" t="s">
        <v>132</v>
      </c>
      <c r="H37" s="395"/>
      <c r="I37" s="396"/>
      <c r="J37" s="152" t="s">
        <v>132</v>
      </c>
      <c r="L37" s="153" t="s">
        <v>132</v>
      </c>
    </row>
    <row r="38" spans="4:16" ht="16.5">
      <c r="D38" s="148" t="s">
        <v>132</v>
      </c>
      <c r="E38" s="149" t="s">
        <v>132</v>
      </c>
      <c r="F38" s="150"/>
      <c r="G38" s="151" t="s">
        <v>132</v>
      </c>
      <c r="H38" s="152" t="s">
        <v>132</v>
      </c>
      <c r="I38" s="153" t="s">
        <v>132</v>
      </c>
      <c r="J38" s="152" t="s">
        <v>132</v>
      </c>
      <c r="L38" s="153" t="s">
        <v>132</v>
      </c>
    </row>
    <row r="39" spans="4:16" ht="16.5">
      <c r="D39" s="148" t="s">
        <v>132</v>
      </c>
      <c r="E39" s="149" t="s">
        <v>132</v>
      </c>
      <c r="F39" s="150"/>
      <c r="G39" s="151" t="s">
        <v>132</v>
      </c>
      <c r="H39" s="152" t="s">
        <v>132</v>
      </c>
      <c r="I39" s="153" t="s">
        <v>132</v>
      </c>
      <c r="J39" s="152" t="s">
        <v>132</v>
      </c>
      <c r="L39" s="153" t="s">
        <v>132</v>
      </c>
    </row>
    <row r="40" spans="4:16">
      <c r="D40" s="148" t="s">
        <v>132</v>
      </c>
      <c r="E40" s="149" t="s">
        <v>132</v>
      </c>
      <c r="F40" s="153" t="s">
        <v>132</v>
      </c>
      <c r="G40" s="151" t="s">
        <v>132</v>
      </c>
      <c r="H40" s="152" t="s">
        <v>132</v>
      </c>
      <c r="I40" s="153" t="s">
        <v>132</v>
      </c>
      <c r="J40" s="152" t="s">
        <v>132</v>
      </c>
      <c r="L40" s="153" t="s">
        <v>132</v>
      </c>
    </row>
  </sheetData>
  <mergeCells count="84">
    <mergeCell ref="G37:I37"/>
    <mergeCell ref="G35:I35"/>
    <mergeCell ref="J35:K35"/>
    <mergeCell ref="L35:M35"/>
    <mergeCell ref="N35:O35"/>
    <mergeCell ref="G36:I36"/>
    <mergeCell ref="J36:K36"/>
    <mergeCell ref="L36:M36"/>
    <mergeCell ref="N36:O36"/>
    <mergeCell ref="D33:O33"/>
    <mergeCell ref="G34:I34"/>
    <mergeCell ref="J34:K34"/>
    <mergeCell ref="L34:M34"/>
    <mergeCell ref="N34:O34"/>
    <mergeCell ref="D30:O30"/>
    <mergeCell ref="D31:G31"/>
    <mergeCell ref="H31:L31"/>
    <mergeCell ref="M31:P31"/>
    <mergeCell ref="D32:G32"/>
    <mergeCell ref="H32:L32"/>
    <mergeCell ref="M32:P32"/>
    <mergeCell ref="D28:H28"/>
    <mergeCell ref="I28:J28"/>
    <mergeCell ref="K28:N28"/>
    <mergeCell ref="D29:H29"/>
    <mergeCell ref="I29:J29"/>
    <mergeCell ref="K29:N29"/>
    <mergeCell ref="D26:F26"/>
    <mergeCell ref="G26:H26"/>
    <mergeCell ref="I26:J26"/>
    <mergeCell ref="K26:N26"/>
    <mergeCell ref="D27:F27"/>
    <mergeCell ref="G27:H27"/>
    <mergeCell ref="I27:J27"/>
    <mergeCell ref="K27:N27"/>
    <mergeCell ref="D9:F9"/>
    <mergeCell ref="G9:H9"/>
    <mergeCell ref="I9:J9"/>
    <mergeCell ref="K9:N9"/>
    <mergeCell ref="D10:F10"/>
    <mergeCell ref="G10:H10"/>
    <mergeCell ref="I10:J10"/>
    <mergeCell ref="K10:N10"/>
    <mergeCell ref="D11:H11"/>
    <mergeCell ref="I11:J11"/>
    <mergeCell ref="K11:N11"/>
    <mergeCell ref="D12:H12"/>
    <mergeCell ref="I12:J12"/>
    <mergeCell ref="K12:N12"/>
    <mergeCell ref="G17:I17"/>
    <mergeCell ref="J17:K17"/>
    <mergeCell ref="L17:M17"/>
    <mergeCell ref="N17:O17"/>
    <mergeCell ref="D13:G13"/>
    <mergeCell ref="H13:L13"/>
    <mergeCell ref="M13:P13"/>
    <mergeCell ref="D14:G14"/>
    <mergeCell ref="H14:L14"/>
    <mergeCell ref="M14:P14"/>
    <mergeCell ref="D15:O15"/>
    <mergeCell ref="G16:I16"/>
    <mergeCell ref="J16:K16"/>
    <mergeCell ref="L16:M16"/>
    <mergeCell ref="N16:O16"/>
    <mergeCell ref="G18:I18"/>
    <mergeCell ref="J18:K18"/>
    <mergeCell ref="L18:M18"/>
    <mergeCell ref="N18:O18"/>
    <mergeCell ref="G19:I19"/>
    <mergeCell ref="J19:K19"/>
    <mergeCell ref="L19:M19"/>
    <mergeCell ref="N19:O19"/>
    <mergeCell ref="G22:I22"/>
    <mergeCell ref="J22:K22"/>
    <mergeCell ref="L22:M22"/>
    <mergeCell ref="N22:O22"/>
    <mergeCell ref="G20:I20"/>
    <mergeCell ref="J20:K20"/>
    <mergeCell ref="L20:M20"/>
    <mergeCell ref="N20:O20"/>
    <mergeCell ref="G21:I21"/>
    <mergeCell ref="J21:K21"/>
    <mergeCell ref="L21:M21"/>
    <mergeCell ref="N21:O21"/>
  </mergeCells>
  <hyperlinks>
    <hyperlink ref="N18" r:id="rId1" xr:uid="{94474747-4F2C-49A9-A95B-3F59391AD8A4}"/>
    <hyperlink ref="N36" r:id="rId2" xr:uid="{B1DBD5C4-7810-4546-9005-30FCCC7403CC}"/>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F0DF1E-35DD-4A00-BCD0-2CE471490769}">
  <dimension ref="B3:V83"/>
  <sheetViews>
    <sheetView workbookViewId="0">
      <selection activeCell="K11" sqref="K11"/>
    </sheetView>
  </sheetViews>
  <sheetFormatPr defaultRowHeight="15.75"/>
  <sheetData>
    <row r="3" spans="2:2">
      <c r="B3" t="s">
        <v>271</v>
      </c>
    </row>
    <row r="7" spans="2:2">
      <c r="B7" t="s">
        <v>272</v>
      </c>
    </row>
    <row r="13" spans="2:2">
      <c r="B13" t="s">
        <v>273</v>
      </c>
    </row>
    <row r="27" spans="2:2">
      <c r="B27" t="s">
        <v>274</v>
      </c>
    </row>
    <row r="29" spans="2:2">
      <c r="B29" t="s">
        <v>275</v>
      </c>
    </row>
    <row r="37" spans="2:22">
      <c r="M37" t="s">
        <v>276</v>
      </c>
      <c r="V37" t="s">
        <v>277</v>
      </c>
    </row>
    <row r="38" spans="2:22">
      <c r="B38" t="s">
        <v>278</v>
      </c>
      <c r="L38" s="147"/>
    </row>
    <row r="65" spans="2:21">
      <c r="U65" s="146"/>
    </row>
    <row r="73" spans="2:21">
      <c r="B73" t="s">
        <v>279</v>
      </c>
      <c r="M73" t="s">
        <v>280</v>
      </c>
    </row>
    <row r="74" spans="2:21">
      <c r="L74" s="146"/>
    </row>
    <row r="83" spans="12:12">
      <c r="L83" s="146"/>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F972B2-27E9-403E-88B6-D3C212D2027E}">
  <dimension ref="C4:N16"/>
  <sheetViews>
    <sheetView workbookViewId="0">
      <selection activeCell="G6" sqref="G6:H6"/>
    </sheetView>
  </sheetViews>
  <sheetFormatPr defaultRowHeight="15.75"/>
  <cols>
    <col min="1" max="3" width="9" style="133"/>
    <col min="4" max="4" width="16.25" style="133" customWidth="1"/>
    <col min="5" max="12" width="9" style="133"/>
    <col min="13" max="13" width="14.5" style="133" customWidth="1"/>
    <col min="14" max="16384" width="9" style="133"/>
  </cols>
  <sheetData>
    <row r="4" spans="3:14">
      <c r="C4" s="134" t="s">
        <v>132</v>
      </c>
    </row>
    <row r="5" spans="3:14" ht="16.5">
      <c r="C5" s="397" t="s">
        <v>128</v>
      </c>
      <c r="D5" s="397"/>
      <c r="E5" s="397"/>
      <c r="F5" s="397"/>
      <c r="G5" s="372" t="s">
        <v>129</v>
      </c>
      <c r="H5" s="372"/>
      <c r="I5" s="372" t="s">
        <v>130</v>
      </c>
      <c r="J5" s="372"/>
      <c r="K5" s="372"/>
      <c r="L5" s="372"/>
      <c r="M5" s="135" t="s">
        <v>131</v>
      </c>
      <c r="N5" s="136" t="s">
        <v>132</v>
      </c>
    </row>
    <row r="6" spans="3:14" ht="16.5">
      <c r="C6" s="388" t="s">
        <v>281</v>
      </c>
      <c r="D6" s="389"/>
      <c r="E6" s="398"/>
      <c r="F6" s="398"/>
      <c r="G6" s="399" t="s">
        <v>282</v>
      </c>
      <c r="H6" s="400"/>
      <c r="I6" s="389" t="s">
        <v>135</v>
      </c>
      <c r="J6" s="389"/>
      <c r="K6" s="389"/>
      <c r="L6" s="390"/>
      <c r="M6" s="137">
        <v>45426</v>
      </c>
      <c r="N6" s="136" t="s">
        <v>132</v>
      </c>
    </row>
    <row r="7" spans="3:14" ht="16.5">
      <c r="C7" s="384" t="s">
        <v>137</v>
      </c>
      <c r="D7" s="384"/>
      <c r="E7" s="384"/>
      <c r="F7" s="384"/>
      <c r="G7" s="372" t="s">
        <v>138</v>
      </c>
      <c r="H7" s="372"/>
      <c r="I7" s="384" t="s">
        <v>139</v>
      </c>
      <c r="J7" s="384"/>
      <c r="K7" s="384"/>
      <c r="L7" s="384"/>
      <c r="M7" s="135" t="s">
        <v>140</v>
      </c>
      <c r="N7" s="136" t="s">
        <v>132</v>
      </c>
    </row>
    <row r="8" spans="3:14" ht="16.5">
      <c r="C8" s="385" t="s">
        <v>283</v>
      </c>
      <c r="D8" s="386"/>
      <c r="E8" s="386"/>
      <c r="F8" s="387"/>
      <c r="G8" s="401" t="s">
        <v>284</v>
      </c>
      <c r="H8" s="402"/>
      <c r="I8" s="386" t="s">
        <v>284</v>
      </c>
      <c r="J8" s="386"/>
      <c r="K8" s="386"/>
      <c r="L8" s="387"/>
      <c r="M8" s="154">
        <v>45426</v>
      </c>
      <c r="N8" s="136" t="s">
        <v>132</v>
      </c>
    </row>
    <row r="9" spans="3:14" ht="16.5">
      <c r="C9" s="393"/>
      <c r="D9" s="393"/>
      <c r="E9" s="393"/>
      <c r="F9" s="393"/>
      <c r="G9" s="393"/>
      <c r="H9" s="393"/>
      <c r="I9" s="393"/>
      <c r="J9" s="393"/>
      <c r="K9" s="393"/>
      <c r="L9" s="393"/>
      <c r="M9" s="393"/>
      <c r="N9" s="136" t="s">
        <v>132</v>
      </c>
    </row>
    <row r="10" spans="3:14" ht="16.5">
      <c r="C10" s="139" t="s">
        <v>144</v>
      </c>
      <c r="D10" s="140" t="s">
        <v>253</v>
      </c>
      <c r="E10" s="378" t="s">
        <v>146</v>
      </c>
      <c r="F10" s="378"/>
      <c r="G10" s="379"/>
      <c r="H10" s="403" t="s">
        <v>147</v>
      </c>
      <c r="I10" s="381"/>
      <c r="J10" s="404" t="s">
        <v>148</v>
      </c>
      <c r="K10" s="383"/>
      <c r="L10" s="378" t="s">
        <v>149</v>
      </c>
      <c r="M10" s="379"/>
      <c r="N10" s="136" t="s">
        <v>132</v>
      </c>
    </row>
    <row r="11" spans="3:14" ht="31.5" customHeight="1">
      <c r="C11" s="142" t="s">
        <v>285</v>
      </c>
      <c r="D11" s="143" t="s">
        <v>286</v>
      </c>
      <c r="E11" s="363" t="s">
        <v>287</v>
      </c>
      <c r="F11" s="364"/>
      <c r="G11" s="365"/>
      <c r="H11" s="357" t="s">
        <v>288</v>
      </c>
      <c r="I11" s="358"/>
      <c r="J11" s="359" t="s">
        <v>154</v>
      </c>
      <c r="K11" s="360"/>
      <c r="L11" s="355" t="s">
        <v>132</v>
      </c>
      <c r="M11" s="356"/>
      <c r="N11" s="136" t="s">
        <v>132</v>
      </c>
    </row>
    <row r="12" spans="3:14" ht="36.75" customHeight="1">
      <c r="C12" s="142" t="s">
        <v>289</v>
      </c>
      <c r="D12" s="143" t="s">
        <v>290</v>
      </c>
      <c r="E12" s="363" t="s">
        <v>291</v>
      </c>
      <c r="F12" s="364"/>
      <c r="G12" s="365"/>
      <c r="H12" s="357" t="s">
        <v>292</v>
      </c>
      <c r="I12" s="358"/>
      <c r="J12" s="359" t="s">
        <v>258</v>
      </c>
      <c r="K12" s="360"/>
      <c r="L12" s="355" t="s">
        <v>132</v>
      </c>
      <c r="M12" s="356"/>
      <c r="N12" s="136" t="s">
        <v>132</v>
      </c>
    </row>
    <row r="13" spans="3:14" ht="31.5" customHeight="1">
      <c r="C13" s="142" t="s">
        <v>293</v>
      </c>
      <c r="D13" s="143" t="s">
        <v>294</v>
      </c>
      <c r="E13" s="363" t="s">
        <v>295</v>
      </c>
      <c r="F13" s="364"/>
      <c r="G13" s="365"/>
      <c r="H13" s="357" t="s">
        <v>296</v>
      </c>
      <c r="I13" s="358"/>
      <c r="J13" s="359" t="s">
        <v>154</v>
      </c>
      <c r="K13" s="360"/>
      <c r="L13" s="355" t="s">
        <v>132</v>
      </c>
      <c r="M13" s="356"/>
      <c r="N13" s="136" t="s">
        <v>132</v>
      </c>
    </row>
    <row r="14" spans="3:14" ht="15.75" customHeight="1">
      <c r="C14" s="142" t="s">
        <v>132</v>
      </c>
      <c r="D14" s="143" t="s">
        <v>132</v>
      </c>
      <c r="E14" s="355" t="s">
        <v>132</v>
      </c>
      <c r="F14" s="355"/>
      <c r="G14" s="356"/>
      <c r="H14" s="357" t="s">
        <v>132</v>
      </c>
      <c r="I14" s="358"/>
      <c r="J14" s="359" t="s">
        <v>132</v>
      </c>
      <c r="K14" s="360"/>
      <c r="L14" s="355" t="s">
        <v>132</v>
      </c>
      <c r="M14" s="356"/>
      <c r="N14" s="136" t="s">
        <v>132</v>
      </c>
    </row>
    <row r="15" spans="3:14" ht="15.75" customHeight="1">
      <c r="C15" s="142" t="s">
        <v>132</v>
      </c>
      <c r="D15" s="143" t="s">
        <v>132</v>
      </c>
      <c r="E15" s="355" t="s">
        <v>132</v>
      </c>
      <c r="F15" s="355"/>
      <c r="G15" s="356"/>
      <c r="H15" s="357" t="s">
        <v>132</v>
      </c>
      <c r="I15" s="358"/>
      <c r="J15" s="359" t="s">
        <v>132</v>
      </c>
      <c r="K15" s="360"/>
      <c r="L15" s="355" t="s">
        <v>132</v>
      </c>
      <c r="M15" s="356"/>
      <c r="N15" s="136" t="s">
        <v>132</v>
      </c>
    </row>
    <row r="16" spans="3:14" ht="15.75" customHeight="1">
      <c r="C16" s="142" t="s">
        <v>132</v>
      </c>
      <c r="D16" s="143" t="s">
        <v>132</v>
      </c>
      <c r="E16" s="355" t="s">
        <v>132</v>
      </c>
      <c r="F16" s="355"/>
      <c r="G16" s="356"/>
      <c r="H16" s="357" t="s">
        <v>132</v>
      </c>
      <c r="I16" s="358"/>
      <c r="J16" s="359" t="s">
        <v>132</v>
      </c>
      <c r="K16" s="360"/>
      <c r="L16" s="355" t="s">
        <v>132</v>
      </c>
      <c r="M16" s="356"/>
      <c r="N16" s="136" t="s">
        <v>132</v>
      </c>
    </row>
  </sheetData>
  <mergeCells count="43">
    <mergeCell ref="E16:G16"/>
    <mergeCell ref="H16:I16"/>
    <mergeCell ref="J16:K16"/>
    <mergeCell ref="L16:M16"/>
    <mergeCell ref="E14:G14"/>
    <mergeCell ref="H14:I14"/>
    <mergeCell ref="J14:K14"/>
    <mergeCell ref="L14:M14"/>
    <mergeCell ref="E15:G15"/>
    <mergeCell ref="H15:I15"/>
    <mergeCell ref="J15:K15"/>
    <mergeCell ref="L15:M15"/>
    <mergeCell ref="E12:G12"/>
    <mergeCell ref="H12:I12"/>
    <mergeCell ref="J12:K12"/>
    <mergeCell ref="L12:M12"/>
    <mergeCell ref="E13:G13"/>
    <mergeCell ref="H13:I13"/>
    <mergeCell ref="J13:K13"/>
    <mergeCell ref="L13:M13"/>
    <mergeCell ref="E10:G10"/>
    <mergeCell ref="H10:I10"/>
    <mergeCell ref="J10:K10"/>
    <mergeCell ref="L10:M10"/>
    <mergeCell ref="E11:G11"/>
    <mergeCell ref="H11:I11"/>
    <mergeCell ref="J11:K11"/>
    <mergeCell ref="L11:M11"/>
    <mergeCell ref="C9:M9"/>
    <mergeCell ref="C7:F7"/>
    <mergeCell ref="G7:H7"/>
    <mergeCell ref="I7:L7"/>
    <mergeCell ref="C8:F8"/>
    <mergeCell ref="G8:H8"/>
    <mergeCell ref="I8:L8"/>
    <mergeCell ref="C5:D5"/>
    <mergeCell ref="E5:F5"/>
    <mergeCell ref="G5:H5"/>
    <mergeCell ref="I5:L5"/>
    <mergeCell ref="C6:D6"/>
    <mergeCell ref="E6:F6"/>
    <mergeCell ref="G6:H6"/>
    <mergeCell ref="I6:L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463A73-8E9F-4C6C-AA2D-B78F3245AEC5}">
  <dimension ref="B3:N19"/>
  <sheetViews>
    <sheetView workbookViewId="0">
      <selection activeCell="G5" sqref="G5:H5"/>
    </sheetView>
  </sheetViews>
  <sheetFormatPr defaultRowHeight="15.75"/>
  <cols>
    <col min="3" max="3" width="22.625" customWidth="1"/>
    <col min="7" max="7" width="27.75" customWidth="1"/>
    <col min="13" max="13" width="9.125" bestFit="1" customWidth="1"/>
  </cols>
  <sheetData>
    <row r="3" spans="2:14">
      <c r="B3" s="155" t="s">
        <v>132</v>
      </c>
    </row>
    <row r="4" spans="2:14">
      <c r="B4" s="501" t="s">
        <v>128</v>
      </c>
      <c r="C4" s="501"/>
      <c r="D4" s="501"/>
      <c r="E4" s="501" t="s">
        <v>247</v>
      </c>
      <c r="F4" s="501"/>
      <c r="G4" s="502" t="s">
        <v>129</v>
      </c>
      <c r="H4" s="502"/>
      <c r="I4" s="502" t="s">
        <v>130</v>
      </c>
      <c r="J4" s="502"/>
      <c r="K4" s="502"/>
      <c r="L4" s="502"/>
      <c r="M4" s="156" t="s">
        <v>131</v>
      </c>
      <c r="N4" s="157" t="s">
        <v>132</v>
      </c>
    </row>
    <row r="5" spans="2:14">
      <c r="B5" s="503" t="s">
        <v>297</v>
      </c>
      <c r="C5" s="504"/>
      <c r="D5" s="505"/>
      <c r="E5" s="506"/>
      <c r="F5" s="506"/>
      <c r="G5" s="507" t="s">
        <v>298</v>
      </c>
      <c r="H5" s="508"/>
      <c r="I5" s="504" t="s">
        <v>299</v>
      </c>
      <c r="J5" s="504"/>
      <c r="K5" s="504"/>
      <c r="L5" s="505"/>
      <c r="M5" s="162">
        <v>45426</v>
      </c>
      <c r="N5" s="157" t="s">
        <v>132</v>
      </c>
    </row>
    <row r="6" spans="2:14">
      <c r="B6" s="509"/>
      <c r="C6" s="509"/>
      <c r="D6" s="509"/>
      <c r="E6" s="509"/>
      <c r="F6" s="509"/>
      <c r="G6" s="509"/>
      <c r="H6" s="509"/>
      <c r="I6" s="509"/>
      <c r="J6" s="509"/>
      <c r="K6" s="509"/>
      <c r="L6" s="509"/>
      <c r="M6" s="509"/>
      <c r="N6" s="157" t="s">
        <v>132</v>
      </c>
    </row>
    <row r="7" spans="2:14">
      <c r="B7" s="158" t="s">
        <v>144</v>
      </c>
      <c r="C7" s="159" t="s">
        <v>253</v>
      </c>
      <c r="D7" s="160" t="s">
        <v>131</v>
      </c>
      <c r="E7" s="510" t="s">
        <v>146</v>
      </c>
      <c r="F7" s="510"/>
      <c r="G7" s="511"/>
      <c r="H7" s="512" t="s">
        <v>147</v>
      </c>
      <c r="I7" s="513"/>
      <c r="J7" s="514" t="s">
        <v>148</v>
      </c>
      <c r="K7" s="515"/>
      <c r="L7" s="510" t="s">
        <v>149</v>
      </c>
      <c r="M7" s="511"/>
      <c r="N7" s="157" t="s">
        <v>132</v>
      </c>
    </row>
    <row r="8" spans="2:14" s="133" customFormat="1" ht="45.75" customHeight="1">
      <c r="B8" s="142" t="s">
        <v>285</v>
      </c>
      <c r="C8" s="143" t="s">
        <v>300</v>
      </c>
      <c r="D8" s="144"/>
      <c r="E8" s="355" t="s">
        <v>132</v>
      </c>
      <c r="F8" s="355"/>
      <c r="G8" s="356"/>
      <c r="H8" s="357" t="s">
        <v>132</v>
      </c>
      <c r="I8" s="358"/>
      <c r="J8" s="359" t="s">
        <v>132</v>
      </c>
      <c r="K8" s="360"/>
      <c r="L8" s="355" t="s">
        <v>132</v>
      </c>
      <c r="M8" s="356"/>
      <c r="N8" s="136" t="s">
        <v>132</v>
      </c>
    </row>
    <row r="9" spans="2:14" s="133" customFormat="1" ht="61.5" customHeight="1">
      <c r="B9" s="142" t="s">
        <v>289</v>
      </c>
      <c r="C9" s="143" t="s">
        <v>301</v>
      </c>
      <c r="D9" s="144"/>
      <c r="E9" s="355" t="s">
        <v>302</v>
      </c>
      <c r="F9" s="355"/>
      <c r="G9" s="356"/>
      <c r="H9" s="357" t="s">
        <v>132</v>
      </c>
      <c r="I9" s="358"/>
      <c r="J9" s="359" t="s">
        <v>132</v>
      </c>
      <c r="K9" s="360"/>
      <c r="L9" s="355" t="s">
        <v>132</v>
      </c>
      <c r="M9" s="356"/>
      <c r="N9" s="136" t="s">
        <v>132</v>
      </c>
    </row>
    <row r="10" spans="2:14" ht="15.75" customHeight="1">
      <c r="B10" s="148"/>
      <c r="C10" s="149"/>
      <c r="D10" s="150"/>
      <c r="E10" s="516" t="s">
        <v>132</v>
      </c>
      <c r="F10" s="516"/>
      <c r="G10" s="517"/>
      <c r="H10" s="518" t="s">
        <v>132</v>
      </c>
      <c r="I10" s="519"/>
      <c r="J10" s="520" t="s">
        <v>132</v>
      </c>
      <c r="K10" s="521"/>
      <c r="L10" s="516" t="s">
        <v>132</v>
      </c>
      <c r="M10" s="517"/>
      <c r="N10" s="157" t="s">
        <v>132</v>
      </c>
    </row>
    <row r="11" spans="2:14" ht="15.75" customHeight="1">
      <c r="B11" s="161" t="s">
        <v>132</v>
      </c>
      <c r="N11" s="157" t="s">
        <v>132</v>
      </c>
    </row>
    <row r="12" spans="2:14" ht="15.75" customHeight="1">
      <c r="B12" s="161" t="s">
        <v>132</v>
      </c>
      <c r="N12" s="157" t="s">
        <v>132</v>
      </c>
    </row>
    <row r="13" spans="2:14" ht="15.75" customHeight="1">
      <c r="B13" s="161" t="s">
        <v>132</v>
      </c>
      <c r="N13" s="157" t="s">
        <v>132</v>
      </c>
    </row>
    <row r="14" spans="2:14" ht="15.75" customHeight="1">
      <c r="B14" s="161" t="s">
        <v>132</v>
      </c>
      <c r="N14" s="157" t="s">
        <v>132</v>
      </c>
    </row>
    <row r="15" spans="2:14" ht="15.75" customHeight="1">
      <c r="B15" s="161" t="s">
        <v>132</v>
      </c>
      <c r="N15" s="157" t="s">
        <v>132</v>
      </c>
    </row>
    <row r="16" spans="2:14" ht="15.75" customHeight="1">
      <c r="B16" s="161" t="s">
        <v>132</v>
      </c>
      <c r="N16" s="157" t="s">
        <v>132</v>
      </c>
    </row>
    <row r="17" spans="2:14" ht="15.75" customHeight="1">
      <c r="B17" s="161" t="s">
        <v>132</v>
      </c>
      <c r="N17" s="157" t="s">
        <v>132</v>
      </c>
    </row>
    <row r="18" spans="2:14" ht="15.75" customHeight="1">
      <c r="B18" s="161" t="s">
        <v>132</v>
      </c>
      <c r="N18" s="157" t="s">
        <v>132</v>
      </c>
    </row>
    <row r="19" spans="2:14">
      <c r="B19" s="161" t="s">
        <v>132</v>
      </c>
    </row>
  </sheetData>
  <mergeCells count="25">
    <mergeCell ref="B6:M6"/>
    <mergeCell ref="E7:G7"/>
    <mergeCell ref="H7:I7"/>
    <mergeCell ref="J7:K7"/>
    <mergeCell ref="B4:D4"/>
    <mergeCell ref="E4:F4"/>
    <mergeCell ref="G4:H4"/>
    <mergeCell ref="I4:L4"/>
    <mergeCell ref="B5:D5"/>
    <mergeCell ref="E5:F5"/>
    <mergeCell ref="G5:H5"/>
    <mergeCell ref="I5:L5"/>
    <mergeCell ref="E10:G10"/>
    <mergeCell ref="H10:I10"/>
    <mergeCell ref="J10:K10"/>
    <mergeCell ref="L10:M10"/>
    <mergeCell ref="L7:M7"/>
    <mergeCell ref="E9:G9"/>
    <mergeCell ref="H9:I9"/>
    <mergeCell ref="J9:K9"/>
    <mergeCell ref="L9:M9"/>
    <mergeCell ref="E8:G8"/>
    <mergeCell ref="H8:I8"/>
    <mergeCell ref="J8:K8"/>
    <mergeCell ref="L8:M8"/>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BA4164-FF49-4C9D-B1CB-BDBF7C9A67C9}">
  <dimension ref="C4:N35"/>
  <sheetViews>
    <sheetView topLeftCell="A18" workbookViewId="0">
      <selection activeCell="D10" sqref="D10"/>
    </sheetView>
  </sheetViews>
  <sheetFormatPr defaultRowHeight="12.75"/>
  <cols>
    <col min="1" max="3" width="9" style="132"/>
    <col min="4" max="4" width="28.75" style="132" customWidth="1"/>
    <col min="5" max="12" width="9" style="132"/>
    <col min="13" max="13" width="15.75" style="132" customWidth="1"/>
    <col min="14" max="14" width="4.5" style="132" customWidth="1"/>
    <col min="15" max="16384" width="9" style="132"/>
  </cols>
  <sheetData>
    <row r="4" spans="3:14" ht="13.5">
      <c r="C4" s="428" t="s">
        <v>128</v>
      </c>
      <c r="D4" s="428"/>
      <c r="E4" s="428"/>
      <c r="F4" s="428"/>
      <c r="G4" s="422" t="s">
        <v>129</v>
      </c>
      <c r="H4" s="422"/>
      <c r="I4" s="422" t="s">
        <v>130</v>
      </c>
      <c r="J4" s="422"/>
      <c r="K4" s="422"/>
      <c r="L4" s="422"/>
      <c r="M4" s="164" t="s">
        <v>131</v>
      </c>
      <c r="N4" s="132" t="s">
        <v>132</v>
      </c>
    </row>
    <row r="5" spans="3:14" ht="13.5">
      <c r="C5" s="429" t="s">
        <v>303</v>
      </c>
      <c r="D5" s="430"/>
      <c r="E5" s="431"/>
      <c r="F5" s="431"/>
      <c r="G5" s="432" t="s">
        <v>304</v>
      </c>
      <c r="H5" s="433"/>
      <c r="I5" s="430" t="s">
        <v>305</v>
      </c>
      <c r="J5" s="430"/>
      <c r="K5" s="430"/>
      <c r="L5" s="434"/>
      <c r="M5" s="163" t="s">
        <v>132</v>
      </c>
      <c r="N5" s="132" t="s">
        <v>132</v>
      </c>
    </row>
    <row r="6" spans="3:14" ht="13.5">
      <c r="C6" s="421" t="s">
        <v>137</v>
      </c>
      <c r="D6" s="421"/>
      <c r="E6" s="421"/>
      <c r="F6" s="421"/>
      <c r="G6" s="422" t="s">
        <v>138</v>
      </c>
      <c r="H6" s="422"/>
      <c r="I6" s="421" t="s">
        <v>139</v>
      </c>
      <c r="J6" s="421"/>
      <c r="K6" s="421"/>
      <c r="L6" s="421"/>
      <c r="M6" s="164" t="s">
        <v>140</v>
      </c>
      <c r="N6" s="132" t="s">
        <v>132</v>
      </c>
    </row>
    <row r="7" spans="3:14" ht="13.5">
      <c r="C7" s="423" t="s">
        <v>306</v>
      </c>
      <c r="D7" s="424"/>
      <c r="E7" s="424"/>
      <c r="F7" s="425"/>
      <c r="G7" s="426" t="s">
        <v>142</v>
      </c>
      <c r="H7" s="427"/>
      <c r="I7" s="424" t="s">
        <v>142</v>
      </c>
      <c r="J7" s="424"/>
      <c r="K7" s="424"/>
      <c r="L7" s="425"/>
      <c r="M7" s="169">
        <v>45434</v>
      </c>
      <c r="N7" s="132" t="s">
        <v>132</v>
      </c>
    </row>
    <row r="8" spans="3:14" ht="13.5">
      <c r="C8" s="414"/>
      <c r="D8" s="414"/>
      <c r="E8" s="414"/>
      <c r="F8" s="414"/>
      <c r="G8" s="414"/>
      <c r="H8" s="414"/>
      <c r="I8" s="414"/>
      <c r="J8" s="414"/>
      <c r="K8" s="414"/>
      <c r="L8" s="414"/>
      <c r="M8" s="414"/>
      <c r="N8" s="132" t="s">
        <v>132</v>
      </c>
    </row>
    <row r="9" spans="3:14" ht="13.5">
      <c r="C9" s="165" t="s">
        <v>144</v>
      </c>
      <c r="D9" s="166" t="s">
        <v>253</v>
      </c>
      <c r="E9" s="415" t="s">
        <v>146</v>
      </c>
      <c r="F9" s="415"/>
      <c r="G9" s="416"/>
      <c r="H9" s="417" t="s">
        <v>147</v>
      </c>
      <c r="I9" s="418"/>
      <c r="J9" s="419" t="s">
        <v>148</v>
      </c>
      <c r="K9" s="420"/>
      <c r="L9" s="415" t="s">
        <v>149</v>
      </c>
      <c r="M9" s="416"/>
      <c r="N9" s="132" t="s">
        <v>132</v>
      </c>
    </row>
    <row r="10" spans="3:14" ht="49.5" customHeight="1">
      <c r="C10" s="167">
        <v>1</v>
      </c>
      <c r="D10" s="129" t="s">
        <v>307</v>
      </c>
      <c r="E10" s="304" t="s">
        <v>308</v>
      </c>
      <c r="F10" s="304"/>
      <c r="G10" s="305"/>
      <c r="H10" s="306" t="s">
        <v>309</v>
      </c>
      <c r="I10" s="307"/>
      <c r="J10" s="407" t="s">
        <v>310</v>
      </c>
      <c r="K10" s="408"/>
      <c r="L10" s="304" t="s">
        <v>132</v>
      </c>
      <c r="M10" s="305"/>
      <c r="N10" s="132" t="s">
        <v>132</v>
      </c>
    </row>
    <row r="11" spans="3:14" ht="48" customHeight="1">
      <c r="C11" s="167">
        <v>2</v>
      </c>
      <c r="D11" s="129" t="s">
        <v>311</v>
      </c>
      <c r="E11" s="304" t="s">
        <v>312</v>
      </c>
      <c r="F11" s="304"/>
      <c r="G11" s="305"/>
      <c r="H11" s="306" t="s">
        <v>313</v>
      </c>
      <c r="I11" s="307"/>
      <c r="J11" s="407"/>
      <c r="K11" s="408"/>
      <c r="L11" s="304" t="s">
        <v>132</v>
      </c>
      <c r="M11" s="305"/>
      <c r="N11" s="132" t="s">
        <v>132</v>
      </c>
    </row>
    <row r="12" spans="3:14" ht="47.25" customHeight="1">
      <c r="C12" s="167">
        <v>3</v>
      </c>
      <c r="D12" s="129" t="s">
        <v>314</v>
      </c>
      <c r="E12" s="304" t="s">
        <v>315</v>
      </c>
      <c r="F12" s="304"/>
      <c r="G12" s="305"/>
      <c r="H12" s="306" t="s">
        <v>316</v>
      </c>
      <c r="I12" s="307"/>
      <c r="J12" s="407"/>
      <c r="K12" s="408"/>
      <c r="L12" s="304" t="s">
        <v>132</v>
      </c>
      <c r="M12" s="305"/>
      <c r="N12" s="132" t="s">
        <v>132</v>
      </c>
    </row>
    <row r="13" spans="3:14" ht="38.25" customHeight="1">
      <c r="C13" s="167">
        <v>4</v>
      </c>
      <c r="D13" s="129" t="s">
        <v>317</v>
      </c>
      <c r="E13" s="304" t="s">
        <v>318</v>
      </c>
      <c r="F13" s="304"/>
      <c r="G13" s="305"/>
      <c r="H13" s="306" t="s">
        <v>319</v>
      </c>
      <c r="I13" s="307"/>
      <c r="J13" s="407" t="s">
        <v>310</v>
      </c>
      <c r="K13" s="408"/>
      <c r="L13" s="304" t="s">
        <v>320</v>
      </c>
      <c r="M13" s="305"/>
      <c r="N13" s="132" t="s">
        <v>132</v>
      </c>
    </row>
    <row r="14" spans="3:14" ht="30.75" customHeight="1">
      <c r="C14" s="167">
        <v>5</v>
      </c>
      <c r="D14" s="129" t="s">
        <v>321</v>
      </c>
      <c r="E14" s="304" t="s">
        <v>322</v>
      </c>
      <c r="F14" s="304"/>
      <c r="G14" s="305"/>
      <c r="H14" s="306" t="s">
        <v>323</v>
      </c>
      <c r="I14" s="307"/>
      <c r="J14" s="407" t="s">
        <v>132</v>
      </c>
      <c r="K14" s="408"/>
      <c r="L14" s="304" t="s">
        <v>132</v>
      </c>
      <c r="M14" s="305"/>
      <c r="N14" s="132" t="s">
        <v>132</v>
      </c>
    </row>
    <row r="15" spans="3:14" ht="28.5" customHeight="1">
      <c r="C15" s="167">
        <v>6</v>
      </c>
      <c r="D15" s="129" t="s">
        <v>324</v>
      </c>
      <c r="E15" s="304" t="s">
        <v>325</v>
      </c>
      <c r="F15" s="304"/>
      <c r="G15" s="305"/>
      <c r="H15" s="306" t="s">
        <v>326</v>
      </c>
      <c r="I15" s="307"/>
      <c r="J15" s="407" t="s">
        <v>132</v>
      </c>
      <c r="K15" s="408"/>
      <c r="L15" s="304" t="s">
        <v>132</v>
      </c>
      <c r="M15" s="305"/>
      <c r="N15" s="132" t="s">
        <v>132</v>
      </c>
    </row>
    <row r="16" spans="3:14" ht="29.25" customHeight="1">
      <c r="C16" s="167">
        <v>7</v>
      </c>
      <c r="D16" s="168" t="s">
        <v>327</v>
      </c>
      <c r="E16" s="413" t="s">
        <v>318</v>
      </c>
      <c r="F16" s="405"/>
      <c r="G16" s="406"/>
      <c r="H16" s="411" t="s">
        <v>319</v>
      </c>
      <c r="I16" s="412"/>
      <c r="J16" s="409" t="s">
        <v>132</v>
      </c>
      <c r="K16" s="410"/>
      <c r="L16" s="405" t="s">
        <v>132</v>
      </c>
      <c r="M16" s="406"/>
      <c r="N16" s="132" t="s">
        <v>132</v>
      </c>
    </row>
    <row r="17" spans="3:14" s="123" customFormat="1" ht="31.5" customHeight="1">
      <c r="C17" s="128">
        <v>8</v>
      </c>
      <c r="D17" s="129" t="s">
        <v>328</v>
      </c>
      <c r="E17" s="304" t="s">
        <v>329</v>
      </c>
      <c r="F17" s="304"/>
      <c r="G17" s="305"/>
      <c r="H17" s="306" t="s">
        <v>330</v>
      </c>
      <c r="I17" s="307"/>
      <c r="J17" s="407" t="s">
        <v>132</v>
      </c>
      <c r="K17" s="408"/>
      <c r="L17" s="304" t="s">
        <v>132</v>
      </c>
      <c r="M17" s="305"/>
      <c r="N17" s="123" t="s">
        <v>132</v>
      </c>
    </row>
    <row r="18" spans="3:14" ht="43.5" customHeight="1">
      <c r="C18" s="167">
        <v>9</v>
      </c>
      <c r="D18" s="170" t="s">
        <v>311</v>
      </c>
      <c r="E18" s="405" t="s">
        <v>331</v>
      </c>
      <c r="F18" s="405"/>
      <c r="G18" s="406"/>
      <c r="H18" s="411" t="s">
        <v>332</v>
      </c>
      <c r="I18" s="412"/>
      <c r="J18" s="409" t="s">
        <v>132</v>
      </c>
      <c r="K18" s="410"/>
      <c r="L18" s="405" t="s">
        <v>132</v>
      </c>
      <c r="M18" s="406"/>
      <c r="N18" s="132" t="s">
        <v>132</v>
      </c>
    </row>
    <row r="19" spans="3:14" ht="31.5" customHeight="1">
      <c r="C19" s="167">
        <v>10</v>
      </c>
      <c r="D19" s="172" t="s">
        <v>333</v>
      </c>
      <c r="E19" s="304" t="s">
        <v>334</v>
      </c>
      <c r="F19" s="304"/>
      <c r="G19" s="305"/>
      <c r="H19" s="306" t="s">
        <v>335</v>
      </c>
      <c r="I19" s="307"/>
      <c r="J19" s="407" t="s">
        <v>132</v>
      </c>
      <c r="K19" s="408"/>
      <c r="L19" s="405" t="s">
        <v>132</v>
      </c>
      <c r="M19" s="406"/>
      <c r="N19" s="132" t="s">
        <v>132</v>
      </c>
    </row>
    <row r="20" spans="3:14" ht="15.75" customHeight="1">
      <c r="C20" s="167">
        <v>11</v>
      </c>
      <c r="D20" s="129" t="s">
        <v>336</v>
      </c>
      <c r="E20" s="304" t="s">
        <v>337</v>
      </c>
      <c r="F20" s="304"/>
      <c r="G20" s="305"/>
      <c r="H20" s="306" t="s">
        <v>338</v>
      </c>
      <c r="I20" s="307"/>
      <c r="J20" s="407" t="s">
        <v>132</v>
      </c>
      <c r="K20" s="408"/>
      <c r="L20" s="405" t="s">
        <v>132</v>
      </c>
      <c r="M20" s="406"/>
      <c r="N20" s="132" t="s">
        <v>132</v>
      </c>
    </row>
    <row r="21" spans="3:14" ht="44.25" customHeight="1">
      <c r="C21" s="167">
        <v>12</v>
      </c>
      <c r="D21" s="172" t="s">
        <v>339</v>
      </c>
      <c r="E21" s="304" t="s">
        <v>340</v>
      </c>
      <c r="F21" s="304"/>
      <c r="G21" s="305"/>
      <c r="H21" s="306" t="s">
        <v>341</v>
      </c>
      <c r="I21" s="307"/>
      <c r="J21" s="407" t="s">
        <v>132</v>
      </c>
      <c r="K21" s="408"/>
      <c r="L21" s="405" t="s">
        <v>132</v>
      </c>
      <c r="M21" s="406"/>
    </row>
    <row r="22" spans="3:14" ht="44.25" customHeight="1">
      <c r="C22" s="167">
        <v>13</v>
      </c>
      <c r="D22" s="173" t="s">
        <v>342</v>
      </c>
      <c r="E22" s="304" t="s">
        <v>343</v>
      </c>
      <c r="F22" s="304"/>
      <c r="G22" s="305"/>
      <c r="H22" s="306" t="s">
        <v>338</v>
      </c>
      <c r="I22" s="307"/>
      <c r="J22" s="407" t="s">
        <v>132</v>
      </c>
      <c r="K22" s="408"/>
      <c r="L22" s="405" t="s">
        <v>132</v>
      </c>
      <c r="M22" s="406"/>
    </row>
    <row r="23" spans="3:14" ht="36" customHeight="1">
      <c r="C23" s="167">
        <v>14</v>
      </c>
      <c r="D23" s="129" t="s">
        <v>344</v>
      </c>
      <c r="E23" s="304" t="s">
        <v>132</v>
      </c>
      <c r="F23" s="304"/>
      <c r="G23" s="305"/>
      <c r="H23" s="306" t="s">
        <v>338</v>
      </c>
      <c r="I23" s="307"/>
      <c r="J23" s="407" t="s">
        <v>345</v>
      </c>
      <c r="K23" s="408"/>
      <c r="L23" s="405" t="s">
        <v>132</v>
      </c>
      <c r="M23" s="406"/>
    </row>
    <row r="24" spans="3:14" ht="45.75" customHeight="1">
      <c r="C24" s="167">
        <v>15</v>
      </c>
      <c r="D24" s="175" t="s">
        <v>346</v>
      </c>
      <c r="E24" s="405" t="s">
        <v>347</v>
      </c>
      <c r="F24" s="405"/>
      <c r="G24" s="406"/>
      <c r="H24" s="411" t="s">
        <v>348</v>
      </c>
      <c r="I24" s="412"/>
      <c r="J24" s="409" t="s">
        <v>349</v>
      </c>
      <c r="K24" s="410"/>
      <c r="L24" s="405" t="s">
        <v>132</v>
      </c>
      <c r="M24" s="406"/>
    </row>
    <row r="25" spans="3:14">
      <c r="D25" s="171"/>
      <c r="E25" s="435"/>
      <c r="F25" s="435"/>
      <c r="G25" s="436"/>
    </row>
    <row r="26" spans="3:14">
      <c r="E26" s="435" t="s">
        <v>132</v>
      </c>
      <c r="F26" s="435"/>
      <c r="G26" s="436"/>
    </row>
    <row r="27" spans="3:14" ht="13.5" customHeight="1">
      <c r="D27" s="124"/>
      <c r="E27" s="435" t="s">
        <v>132</v>
      </c>
      <c r="F27" s="435"/>
      <c r="G27" s="436"/>
    </row>
    <row r="28" spans="3:14">
      <c r="E28" s="435" t="s">
        <v>132</v>
      </c>
      <c r="F28" s="435"/>
      <c r="G28" s="436"/>
    </row>
    <row r="29" spans="3:14" ht="12" customHeight="1">
      <c r="E29" s="435" t="s">
        <v>132</v>
      </c>
      <c r="F29" s="435"/>
      <c r="G29" s="436"/>
    </row>
    <row r="31" spans="3:14">
      <c r="E31" s="174"/>
    </row>
    <row r="32" spans="3:14" ht="14.25" customHeight="1">
      <c r="E32" s="174"/>
    </row>
    <row r="34" spans="5:5">
      <c r="E34" s="174"/>
    </row>
    <row r="35" spans="5:5">
      <c r="E35" s="174"/>
    </row>
  </sheetData>
  <mergeCells count="84">
    <mergeCell ref="E25:G25"/>
    <mergeCell ref="E26:G26"/>
    <mergeCell ref="E27:G27"/>
    <mergeCell ref="E28:G28"/>
    <mergeCell ref="E29:G29"/>
    <mergeCell ref="C4:D4"/>
    <mergeCell ref="E4:F4"/>
    <mergeCell ref="G4:H4"/>
    <mergeCell ref="I4:L4"/>
    <mergeCell ref="C5:D5"/>
    <mergeCell ref="E5:F5"/>
    <mergeCell ref="G5:H5"/>
    <mergeCell ref="I5:L5"/>
    <mergeCell ref="C6:F6"/>
    <mergeCell ref="G6:H6"/>
    <mergeCell ref="I6:L6"/>
    <mergeCell ref="C7:F7"/>
    <mergeCell ref="G7:H7"/>
    <mergeCell ref="I7:L7"/>
    <mergeCell ref="E10:G10"/>
    <mergeCell ref="H10:I10"/>
    <mergeCell ref="J10:K10"/>
    <mergeCell ref="L10:M10"/>
    <mergeCell ref="C8:M8"/>
    <mergeCell ref="E9:G9"/>
    <mergeCell ref="H9:I9"/>
    <mergeCell ref="J9:K9"/>
    <mergeCell ref="L9:M9"/>
    <mergeCell ref="E11:G11"/>
    <mergeCell ref="H11:I11"/>
    <mergeCell ref="J11:K11"/>
    <mergeCell ref="L11:M11"/>
    <mergeCell ref="E12:G12"/>
    <mergeCell ref="H12:I12"/>
    <mergeCell ref="J12:K12"/>
    <mergeCell ref="L12:M12"/>
    <mergeCell ref="E13:G13"/>
    <mergeCell ref="H13:I13"/>
    <mergeCell ref="J13:K13"/>
    <mergeCell ref="L13:M13"/>
    <mergeCell ref="E14:G14"/>
    <mergeCell ref="H14:I14"/>
    <mergeCell ref="J14:K14"/>
    <mergeCell ref="L14:M14"/>
    <mergeCell ref="E15:G15"/>
    <mergeCell ref="H15:I15"/>
    <mergeCell ref="J15:K15"/>
    <mergeCell ref="L15:M15"/>
    <mergeCell ref="E16:G16"/>
    <mergeCell ref="H16:I16"/>
    <mergeCell ref="J16:K16"/>
    <mergeCell ref="L16:M16"/>
    <mergeCell ref="E17:G17"/>
    <mergeCell ref="H17:I17"/>
    <mergeCell ref="J17:K17"/>
    <mergeCell ref="L17:M17"/>
    <mergeCell ref="E18:G18"/>
    <mergeCell ref="H18:I18"/>
    <mergeCell ref="J18:K18"/>
    <mergeCell ref="L18:M18"/>
    <mergeCell ref="L19:M19"/>
    <mergeCell ref="E20:G20"/>
    <mergeCell ref="H20:I20"/>
    <mergeCell ref="J20:K20"/>
    <mergeCell ref="L20:M20"/>
    <mergeCell ref="E24:G24"/>
    <mergeCell ref="H24:I24"/>
    <mergeCell ref="E19:G19"/>
    <mergeCell ref="H19:I19"/>
    <mergeCell ref="J19:K19"/>
    <mergeCell ref="E21:G21"/>
    <mergeCell ref="H21:I21"/>
    <mergeCell ref="E22:G22"/>
    <mergeCell ref="H22:I22"/>
    <mergeCell ref="E23:G23"/>
    <mergeCell ref="H23:I23"/>
    <mergeCell ref="L21:M21"/>
    <mergeCell ref="L22:M22"/>
    <mergeCell ref="L23:M23"/>
    <mergeCell ref="L24:M24"/>
    <mergeCell ref="J21:K21"/>
    <mergeCell ref="J22:K22"/>
    <mergeCell ref="J23:K23"/>
    <mergeCell ref="J24:K24"/>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41F986-66E9-4C7A-9151-029C68A4B855}">
  <dimension ref="E5:O16"/>
  <sheetViews>
    <sheetView topLeftCell="A2" workbookViewId="0">
      <selection activeCell="J14" sqref="J14:K14"/>
    </sheetView>
  </sheetViews>
  <sheetFormatPr defaultRowHeight="15.75"/>
  <cols>
    <col min="6" max="6" width="23.125" customWidth="1"/>
    <col min="15" max="15" width="14.75" customWidth="1"/>
  </cols>
  <sheetData>
    <row r="5" spans="5:15">
      <c r="E5" s="501" t="s">
        <v>128</v>
      </c>
      <c r="F5" s="501"/>
      <c r="G5" s="501"/>
      <c r="H5" s="501"/>
      <c r="I5" s="502" t="s">
        <v>129</v>
      </c>
      <c r="J5" s="502"/>
      <c r="K5" s="502" t="s">
        <v>130</v>
      </c>
      <c r="L5" s="502"/>
      <c r="M5" s="502"/>
      <c r="N5" s="502"/>
      <c r="O5" s="156" t="s">
        <v>131</v>
      </c>
    </row>
    <row r="6" spans="5:15">
      <c r="E6" s="503" t="s">
        <v>350</v>
      </c>
      <c r="F6" s="504"/>
      <c r="G6" s="504"/>
      <c r="H6" s="505"/>
      <c r="I6" s="507" t="s">
        <v>351</v>
      </c>
      <c r="J6" s="508"/>
      <c r="K6" s="504" t="s">
        <v>352</v>
      </c>
      <c r="L6" s="504"/>
      <c r="M6" s="504"/>
      <c r="N6" s="505"/>
      <c r="O6" s="162">
        <v>45454</v>
      </c>
    </row>
    <row r="7" spans="5:15">
      <c r="E7" s="522" t="s">
        <v>137</v>
      </c>
      <c r="F7" s="522"/>
      <c r="G7" s="522"/>
      <c r="H7" s="522"/>
      <c r="I7" s="502" t="s">
        <v>138</v>
      </c>
      <c r="J7" s="502"/>
      <c r="K7" s="522" t="s">
        <v>139</v>
      </c>
      <c r="L7" s="522"/>
      <c r="M7" s="522"/>
      <c r="N7" s="522"/>
      <c r="O7" s="156" t="s">
        <v>140</v>
      </c>
    </row>
    <row r="8" spans="5:15">
      <c r="E8" s="523" t="s">
        <v>132</v>
      </c>
      <c r="F8" s="524"/>
      <c r="G8" s="524"/>
      <c r="H8" s="525"/>
      <c r="I8" s="526" t="s">
        <v>142</v>
      </c>
      <c r="J8" s="527"/>
      <c r="K8" s="524" t="s">
        <v>142</v>
      </c>
      <c r="L8" s="524"/>
      <c r="M8" s="524"/>
      <c r="N8" s="525"/>
      <c r="O8" s="176">
        <v>45454</v>
      </c>
    </row>
    <row r="9" spans="5:15">
      <c r="E9" s="158" t="s">
        <v>144</v>
      </c>
      <c r="F9" s="159" t="s">
        <v>253</v>
      </c>
      <c r="G9" s="510" t="s">
        <v>146</v>
      </c>
      <c r="H9" s="510"/>
      <c r="I9" s="511"/>
      <c r="J9" s="512" t="s">
        <v>147</v>
      </c>
      <c r="K9" s="513"/>
      <c r="L9" s="514" t="s">
        <v>148</v>
      </c>
      <c r="M9" s="515"/>
      <c r="N9" s="510" t="s">
        <v>149</v>
      </c>
      <c r="O9" s="511"/>
    </row>
    <row r="10" spans="5:15" ht="83.25" customHeight="1">
      <c r="E10" s="142">
        <v>1</v>
      </c>
      <c r="F10" s="143" t="s">
        <v>353</v>
      </c>
      <c r="G10" s="363" t="s">
        <v>354</v>
      </c>
      <c r="H10" s="364"/>
      <c r="I10" s="365"/>
      <c r="J10" s="357" t="s">
        <v>355</v>
      </c>
      <c r="K10" s="358"/>
      <c r="L10" s="359" t="s">
        <v>356</v>
      </c>
      <c r="M10" s="360"/>
      <c r="N10" s="355" t="s">
        <v>132</v>
      </c>
      <c r="O10" s="356"/>
    </row>
    <row r="11" spans="5:15" ht="58.5" customHeight="1">
      <c r="E11" s="142">
        <v>2</v>
      </c>
      <c r="F11" s="143" t="s">
        <v>357</v>
      </c>
      <c r="G11" s="363" t="s">
        <v>358</v>
      </c>
      <c r="H11" s="364"/>
      <c r="I11" s="365"/>
      <c r="J11" s="366"/>
      <c r="K11" s="367"/>
      <c r="L11" s="359" t="s">
        <v>356</v>
      </c>
      <c r="M11" s="360"/>
      <c r="N11" s="355" t="s">
        <v>132</v>
      </c>
      <c r="O11" s="356"/>
    </row>
    <row r="12" spans="5:15">
      <c r="E12" s="142"/>
      <c r="F12" s="143"/>
      <c r="G12" s="363"/>
      <c r="H12" s="364"/>
      <c r="I12" s="365"/>
      <c r="J12" s="357"/>
      <c r="K12" s="358"/>
      <c r="L12" s="359"/>
      <c r="M12" s="360"/>
      <c r="N12" s="355" t="s">
        <v>132</v>
      </c>
      <c r="O12" s="356"/>
    </row>
    <row r="13" spans="5:15">
      <c r="E13" s="142"/>
      <c r="F13" s="143"/>
      <c r="G13" s="355"/>
      <c r="H13" s="355"/>
      <c r="I13" s="356"/>
      <c r="J13" s="357"/>
      <c r="K13" s="358"/>
      <c r="L13" s="359"/>
      <c r="M13" s="360"/>
      <c r="N13" s="355" t="s">
        <v>132</v>
      </c>
      <c r="O13" s="356"/>
    </row>
    <row r="14" spans="5:15" ht="16.5">
      <c r="E14" s="148"/>
      <c r="F14" s="149"/>
      <c r="G14" s="516"/>
      <c r="H14" s="516"/>
      <c r="I14" s="517"/>
      <c r="J14" s="518"/>
      <c r="K14" s="519"/>
      <c r="L14" s="520"/>
      <c r="M14" s="521"/>
      <c r="N14" s="516" t="s">
        <v>132</v>
      </c>
      <c r="O14" s="517"/>
    </row>
    <row r="15" spans="5:15" ht="16.5">
      <c r="E15" s="148"/>
      <c r="F15" s="149"/>
      <c r="G15" s="516"/>
      <c r="H15" s="516"/>
      <c r="I15" s="517"/>
      <c r="J15" s="518"/>
      <c r="K15" s="519"/>
      <c r="L15" s="520"/>
      <c r="M15" s="521"/>
      <c r="N15" s="516" t="s">
        <v>132</v>
      </c>
      <c r="O15" s="517"/>
    </row>
    <row r="16" spans="5:15" ht="16.5">
      <c r="E16" s="148"/>
      <c r="F16" s="149"/>
      <c r="G16" s="516"/>
      <c r="H16" s="516"/>
      <c r="I16" s="517"/>
      <c r="J16" s="518"/>
      <c r="K16" s="519"/>
      <c r="L16" s="520"/>
      <c r="M16" s="521"/>
      <c r="N16" s="516" t="s">
        <v>132</v>
      </c>
      <c r="O16" s="517"/>
    </row>
  </sheetData>
  <mergeCells count="45">
    <mergeCell ref="E5:F5"/>
    <mergeCell ref="G5:H5"/>
    <mergeCell ref="I5:J5"/>
    <mergeCell ref="K5:N5"/>
    <mergeCell ref="I6:J6"/>
    <mergeCell ref="K6:N6"/>
    <mergeCell ref="E6:H6"/>
    <mergeCell ref="E7:H7"/>
    <mergeCell ref="I7:J7"/>
    <mergeCell ref="K7:N7"/>
    <mergeCell ref="E8:H8"/>
    <mergeCell ref="I8:J8"/>
    <mergeCell ref="K8:N8"/>
    <mergeCell ref="G9:I9"/>
    <mergeCell ref="J9:K9"/>
    <mergeCell ref="L9:M9"/>
    <mergeCell ref="N9:O9"/>
    <mergeCell ref="G10:I10"/>
    <mergeCell ref="J10:K10"/>
    <mergeCell ref="L10:M10"/>
    <mergeCell ref="N10:O10"/>
    <mergeCell ref="G11:I11"/>
    <mergeCell ref="J11:K11"/>
    <mergeCell ref="L11:M11"/>
    <mergeCell ref="N11:O11"/>
    <mergeCell ref="G12:I12"/>
    <mergeCell ref="J12:K12"/>
    <mergeCell ref="L12:M12"/>
    <mergeCell ref="N12:O12"/>
    <mergeCell ref="G13:I13"/>
    <mergeCell ref="J13:K13"/>
    <mergeCell ref="L13:M13"/>
    <mergeCell ref="N13:O13"/>
    <mergeCell ref="G14:I14"/>
    <mergeCell ref="J14:K14"/>
    <mergeCell ref="L14:M14"/>
    <mergeCell ref="N14:O14"/>
    <mergeCell ref="G15:I15"/>
    <mergeCell ref="J15:K15"/>
    <mergeCell ref="L15:M15"/>
    <mergeCell ref="N15:O15"/>
    <mergeCell ref="G16:I16"/>
    <mergeCell ref="J16:K16"/>
    <mergeCell ref="L16:M16"/>
    <mergeCell ref="N16:O16"/>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A41087-04C6-44E5-8981-D77F9B3CCC89}">
  <dimension ref="B5:P15"/>
  <sheetViews>
    <sheetView topLeftCell="B13" workbookViewId="0">
      <selection activeCell="C12" sqref="C12"/>
    </sheetView>
  </sheetViews>
  <sheetFormatPr defaultRowHeight="15.75"/>
  <cols>
    <col min="5" max="5" width="32.25" customWidth="1"/>
    <col min="9" max="9" width="26.75" customWidth="1"/>
    <col min="11" max="11" width="22.875" customWidth="1"/>
  </cols>
  <sheetData>
    <row r="5" spans="2:16">
      <c r="D5" s="155" t="s">
        <v>132</v>
      </c>
    </row>
    <row r="6" spans="2:16">
      <c r="D6" s="501" t="s">
        <v>128</v>
      </c>
      <c r="E6" s="501"/>
      <c r="F6" s="501"/>
      <c r="G6" s="501" t="s">
        <v>247</v>
      </c>
      <c r="H6" s="501"/>
      <c r="I6" s="502" t="s">
        <v>129</v>
      </c>
      <c r="J6" s="502"/>
      <c r="K6" s="502" t="s">
        <v>130</v>
      </c>
      <c r="L6" s="502"/>
      <c r="M6" s="502"/>
      <c r="N6" s="502"/>
      <c r="O6" s="156" t="s">
        <v>131</v>
      </c>
      <c r="P6" s="157" t="s">
        <v>132</v>
      </c>
    </row>
    <row r="7" spans="2:16">
      <c r="D7" s="503" t="s">
        <v>359</v>
      </c>
      <c r="E7" s="504"/>
      <c r="F7" s="505"/>
      <c r="G7" s="506"/>
      <c r="H7" s="506"/>
      <c r="I7" s="507" t="s">
        <v>134</v>
      </c>
      <c r="J7" s="508"/>
      <c r="K7" s="504" t="s">
        <v>360</v>
      </c>
      <c r="L7" s="504"/>
      <c r="M7" s="504"/>
      <c r="N7" s="505"/>
      <c r="O7" s="177" t="s">
        <v>132</v>
      </c>
      <c r="P7" s="157" t="s">
        <v>132</v>
      </c>
    </row>
    <row r="8" spans="2:16">
      <c r="D8" s="501" t="s">
        <v>251</v>
      </c>
      <c r="E8" s="501"/>
      <c r="F8" s="501"/>
      <c r="G8" s="501"/>
      <c r="H8" s="501" t="s">
        <v>361</v>
      </c>
      <c r="I8" s="501"/>
      <c r="J8" s="501"/>
      <c r="K8" s="501"/>
      <c r="L8" s="501"/>
      <c r="M8" s="501" t="s">
        <v>362</v>
      </c>
      <c r="N8" s="501"/>
      <c r="O8" s="501"/>
      <c r="P8" s="501"/>
    </row>
    <row r="9" spans="2:16">
      <c r="D9" s="528" t="s">
        <v>132</v>
      </c>
      <c r="E9" s="529"/>
      <c r="F9" s="529"/>
      <c r="G9" s="530"/>
      <c r="H9" s="529" t="s">
        <v>132</v>
      </c>
      <c r="I9" s="529"/>
      <c r="J9" s="529"/>
      <c r="K9" s="529"/>
      <c r="L9" s="530"/>
      <c r="M9" s="529" t="s">
        <v>132</v>
      </c>
      <c r="N9" s="529"/>
      <c r="O9" s="529"/>
      <c r="P9" s="530"/>
    </row>
    <row r="10" spans="2:16">
      <c r="D10" s="509"/>
      <c r="E10" s="509"/>
      <c r="F10" s="509"/>
      <c r="G10" s="509"/>
      <c r="H10" s="509"/>
      <c r="I10" s="509"/>
      <c r="J10" s="509"/>
      <c r="K10" s="509"/>
      <c r="L10" s="509"/>
      <c r="M10" s="509"/>
      <c r="N10" s="509"/>
      <c r="O10" s="509"/>
      <c r="P10" s="157" t="s">
        <v>132</v>
      </c>
    </row>
    <row r="11" spans="2:16">
      <c r="D11" s="158" t="s">
        <v>144</v>
      </c>
      <c r="E11" s="159" t="s">
        <v>253</v>
      </c>
      <c r="F11" s="160" t="s">
        <v>131</v>
      </c>
      <c r="G11" s="510" t="s">
        <v>146</v>
      </c>
      <c r="H11" s="510"/>
      <c r="I11" s="511"/>
      <c r="J11" s="512" t="s">
        <v>147</v>
      </c>
      <c r="K11" s="513"/>
      <c r="L11" s="514" t="s">
        <v>148</v>
      </c>
      <c r="M11" s="515"/>
      <c r="N11" s="510" t="s">
        <v>149</v>
      </c>
      <c r="O11" s="511"/>
      <c r="P11" s="157" t="s">
        <v>132</v>
      </c>
    </row>
    <row r="12" spans="2:16" ht="81.75" customHeight="1">
      <c r="B12" t="s">
        <v>0</v>
      </c>
      <c r="D12" s="148" t="s">
        <v>363</v>
      </c>
      <c r="E12" s="143" t="s">
        <v>364</v>
      </c>
      <c r="F12" s="144"/>
      <c r="G12" s="355" t="s">
        <v>365</v>
      </c>
      <c r="H12" s="355"/>
      <c r="I12" s="356"/>
      <c r="J12" s="357" t="s">
        <v>366</v>
      </c>
      <c r="K12" s="358"/>
      <c r="L12" s="520" t="s">
        <v>132</v>
      </c>
      <c r="M12" s="521"/>
      <c r="N12" s="516" t="s">
        <v>132</v>
      </c>
      <c r="O12" s="517"/>
      <c r="P12" s="157" t="s">
        <v>132</v>
      </c>
    </row>
    <row r="13" spans="2:16" ht="39.75" customHeight="1">
      <c r="D13" s="148" t="s">
        <v>213</v>
      </c>
      <c r="E13" s="178" t="s">
        <v>367</v>
      </c>
      <c r="F13" s="150"/>
      <c r="G13" s="516" t="s">
        <v>368</v>
      </c>
      <c r="H13" s="516"/>
      <c r="I13" s="517"/>
      <c r="J13" s="518" t="s">
        <v>369</v>
      </c>
      <c r="K13" s="519"/>
      <c r="L13" s="520" t="s">
        <v>132</v>
      </c>
      <c r="M13" s="521"/>
      <c r="N13" s="516" t="s">
        <v>132</v>
      </c>
      <c r="O13" s="517"/>
      <c r="P13" s="157" t="s">
        <v>132</v>
      </c>
    </row>
    <row r="14" spans="2:16" ht="41.25" customHeight="1">
      <c r="D14" s="148" t="s">
        <v>224</v>
      </c>
      <c r="E14" s="178" t="s">
        <v>370</v>
      </c>
      <c r="F14" s="150"/>
      <c r="G14" s="516" t="s">
        <v>371</v>
      </c>
      <c r="H14" s="516"/>
      <c r="I14" s="517"/>
      <c r="J14" s="518" t="s">
        <v>369</v>
      </c>
      <c r="K14" s="519"/>
      <c r="L14" s="520" t="s">
        <v>132</v>
      </c>
      <c r="M14" s="521"/>
      <c r="N14" s="516" t="s">
        <v>132</v>
      </c>
      <c r="O14" s="517"/>
      <c r="P14" s="157" t="s">
        <v>132</v>
      </c>
    </row>
    <row r="15" spans="2:16" ht="15.75" customHeight="1">
      <c r="D15" s="148" t="s">
        <v>132</v>
      </c>
      <c r="E15" s="149" t="s">
        <v>132</v>
      </c>
      <c r="F15" s="150"/>
      <c r="G15" s="516" t="s">
        <v>132</v>
      </c>
      <c r="H15" s="516"/>
      <c r="I15" s="517"/>
      <c r="J15" s="518" t="s">
        <v>132</v>
      </c>
      <c r="K15" s="519"/>
      <c r="L15" s="520" t="s">
        <v>132</v>
      </c>
      <c r="M15" s="521"/>
      <c r="N15" s="516" t="s">
        <v>132</v>
      </c>
      <c r="O15" s="517"/>
      <c r="P15" s="157" t="s">
        <v>132</v>
      </c>
    </row>
  </sheetData>
  <mergeCells count="35">
    <mergeCell ref="G15:I15"/>
    <mergeCell ref="J15:K15"/>
    <mergeCell ref="L15:M15"/>
    <mergeCell ref="N15:O15"/>
    <mergeCell ref="G13:I13"/>
    <mergeCell ref="J13:K13"/>
    <mergeCell ref="L13:M13"/>
    <mergeCell ref="N13:O13"/>
    <mergeCell ref="G14:I14"/>
    <mergeCell ref="J14:K14"/>
    <mergeCell ref="L14:M14"/>
    <mergeCell ref="N14:O14"/>
    <mergeCell ref="G12:I12"/>
    <mergeCell ref="J12:K12"/>
    <mergeCell ref="L12:M12"/>
    <mergeCell ref="N12:O12"/>
    <mergeCell ref="D8:G8"/>
    <mergeCell ref="H8:L8"/>
    <mergeCell ref="M8:P8"/>
    <mergeCell ref="D9:G9"/>
    <mergeCell ref="H9:L9"/>
    <mergeCell ref="M9:P9"/>
    <mergeCell ref="D10:O10"/>
    <mergeCell ref="G11:I11"/>
    <mergeCell ref="J11:K11"/>
    <mergeCell ref="L11:M11"/>
    <mergeCell ref="N11:O11"/>
    <mergeCell ref="D6:F6"/>
    <mergeCell ref="G6:H6"/>
    <mergeCell ref="I6:J6"/>
    <mergeCell ref="K6:N6"/>
    <mergeCell ref="D7:F7"/>
    <mergeCell ref="G7:H7"/>
    <mergeCell ref="I7:J7"/>
    <mergeCell ref="K7:N7"/>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A96383-19A3-454D-947E-F8000867650F}">
  <dimension ref="C3:N16"/>
  <sheetViews>
    <sheetView workbookViewId="0">
      <selection activeCell="O10" sqref="O10"/>
    </sheetView>
  </sheetViews>
  <sheetFormatPr defaultRowHeight="15.75"/>
  <cols>
    <col min="4" max="4" width="20.125" customWidth="1"/>
    <col min="9" max="9" width="16.875" customWidth="1"/>
    <col min="13" max="13" width="15.625" customWidth="1"/>
  </cols>
  <sheetData>
    <row r="3" spans="3:14">
      <c r="C3" s="501" t="s">
        <v>128</v>
      </c>
      <c r="D3" s="501"/>
      <c r="E3" s="501"/>
      <c r="F3" s="501"/>
      <c r="G3" s="502" t="s">
        <v>129</v>
      </c>
      <c r="H3" s="502"/>
      <c r="I3" s="502" t="s">
        <v>130</v>
      </c>
      <c r="J3" s="502"/>
      <c r="K3" s="502"/>
      <c r="L3" s="502"/>
      <c r="M3" s="156" t="s">
        <v>131</v>
      </c>
      <c r="N3" s="157" t="s">
        <v>132</v>
      </c>
    </row>
    <row r="4" spans="3:14">
      <c r="C4" s="503" t="s">
        <v>372</v>
      </c>
      <c r="D4" s="504"/>
      <c r="E4" s="531"/>
      <c r="F4" s="531"/>
      <c r="G4" s="507" t="s">
        <v>351</v>
      </c>
      <c r="H4" s="508"/>
      <c r="I4" s="504" t="s">
        <v>352</v>
      </c>
      <c r="J4" s="504"/>
      <c r="K4" s="504"/>
      <c r="L4" s="505"/>
      <c r="M4" s="162">
        <v>45440</v>
      </c>
      <c r="N4" s="157" t="s">
        <v>132</v>
      </c>
    </row>
    <row r="5" spans="3:14">
      <c r="C5" s="522" t="s">
        <v>137</v>
      </c>
      <c r="D5" s="522"/>
      <c r="E5" s="522"/>
      <c r="F5" s="522"/>
      <c r="G5" s="502" t="s">
        <v>138</v>
      </c>
      <c r="H5" s="502"/>
      <c r="I5" s="522" t="s">
        <v>139</v>
      </c>
      <c r="J5" s="522"/>
      <c r="K5" s="522"/>
      <c r="L5" s="522"/>
      <c r="M5" s="156" t="s">
        <v>140</v>
      </c>
      <c r="N5" s="157" t="s">
        <v>132</v>
      </c>
    </row>
    <row r="6" spans="3:14">
      <c r="C6" s="523" t="s">
        <v>373</v>
      </c>
      <c r="D6" s="524"/>
      <c r="E6" s="524"/>
      <c r="F6" s="525"/>
      <c r="G6" s="526" t="s">
        <v>284</v>
      </c>
      <c r="H6" s="527"/>
      <c r="I6" s="524" t="s">
        <v>284</v>
      </c>
      <c r="J6" s="524"/>
      <c r="K6" s="524"/>
      <c r="L6" s="525"/>
      <c r="M6" s="176">
        <v>45440</v>
      </c>
      <c r="N6" s="157" t="s">
        <v>132</v>
      </c>
    </row>
    <row r="7" spans="3:14">
      <c r="C7" s="158" t="s">
        <v>144</v>
      </c>
      <c r="D7" s="159" t="s">
        <v>253</v>
      </c>
      <c r="E7" s="510" t="s">
        <v>146</v>
      </c>
      <c r="F7" s="510"/>
      <c r="G7" s="511"/>
      <c r="H7" s="512" t="s">
        <v>147</v>
      </c>
      <c r="I7" s="513"/>
      <c r="J7" s="514" t="s">
        <v>148</v>
      </c>
      <c r="K7" s="515"/>
      <c r="L7" s="510" t="s">
        <v>149</v>
      </c>
      <c r="M7" s="511"/>
      <c r="N7" s="157" t="s">
        <v>132</v>
      </c>
    </row>
    <row r="8" spans="3:14" ht="31.5" customHeight="1">
      <c r="C8" s="148">
        <v>1</v>
      </c>
      <c r="D8" s="143" t="s">
        <v>374</v>
      </c>
      <c r="E8" s="355" t="s">
        <v>375</v>
      </c>
      <c r="F8" s="355"/>
      <c r="G8" s="356"/>
      <c r="H8" s="357" t="s">
        <v>376</v>
      </c>
      <c r="I8" s="358"/>
      <c r="J8" s="359" t="s">
        <v>132</v>
      </c>
      <c r="K8" s="360"/>
      <c r="L8" s="355" t="s">
        <v>132</v>
      </c>
      <c r="M8" s="356"/>
      <c r="N8" s="157" t="s">
        <v>132</v>
      </c>
    </row>
    <row r="9" spans="3:14" ht="31.5" customHeight="1">
      <c r="C9" s="148">
        <v>2</v>
      </c>
      <c r="D9" s="143" t="s">
        <v>377</v>
      </c>
      <c r="E9" s="355" t="s">
        <v>378</v>
      </c>
      <c r="F9" s="355"/>
      <c r="G9" s="356"/>
      <c r="H9" s="357" t="s">
        <v>379</v>
      </c>
      <c r="I9" s="358"/>
      <c r="J9" s="359" t="s">
        <v>132</v>
      </c>
      <c r="K9" s="360"/>
      <c r="L9" s="355" t="s">
        <v>132</v>
      </c>
      <c r="M9" s="356"/>
      <c r="N9" s="157" t="s">
        <v>132</v>
      </c>
    </row>
    <row r="10" spans="3:14" ht="58.5" customHeight="1">
      <c r="C10" s="148">
        <v>3</v>
      </c>
      <c r="D10" s="143" t="s">
        <v>380</v>
      </c>
      <c r="E10" s="363" t="s">
        <v>381</v>
      </c>
      <c r="F10" s="364"/>
      <c r="G10" s="365"/>
      <c r="H10" s="357" t="s">
        <v>382</v>
      </c>
      <c r="I10" s="358"/>
      <c r="J10" s="359" t="s">
        <v>132</v>
      </c>
      <c r="K10" s="360"/>
      <c r="L10" s="355"/>
      <c r="M10" s="356"/>
      <c r="N10" s="157" t="s">
        <v>132</v>
      </c>
    </row>
    <row r="11" spans="3:14" ht="15.75" customHeight="1">
      <c r="C11" s="148" t="s">
        <v>132</v>
      </c>
      <c r="D11" s="149" t="s">
        <v>132</v>
      </c>
      <c r="E11" s="516"/>
      <c r="F11" s="516"/>
      <c r="G11" s="517"/>
      <c r="H11" s="518" t="s">
        <v>132</v>
      </c>
      <c r="I11" s="519"/>
      <c r="J11" s="520" t="s">
        <v>132</v>
      </c>
      <c r="K11" s="521"/>
      <c r="L11" s="516" t="s">
        <v>132</v>
      </c>
      <c r="M11" s="517"/>
      <c r="N11" s="157" t="s">
        <v>132</v>
      </c>
    </row>
    <row r="12" spans="3:14" ht="15.75" customHeight="1">
      <c r="C12" s="148" t="s">
        <v>132</v>
      </c>
      <c r="D12" s="149" t="s">
        <v>132</v>
      </c>
      <c r="E12" s="516"/>
      <c r="F12" s="516"/>
      <c r="G12" s="517"/>
      <c r="H12" s="518" t="s">
        <v>132</v>
      </c>
      <c r="I12" s="519"/>
      <c r="J12" s="520" t="s">
        <v>132</v>
      </c>
      <c r="K12" s="521"/>
      <c r="L12" s="516" t="s">
        <v>132</v>
      </c>
      <c r="M12" s="517"/>
      <c r="N12" s="157" t="s">
        <v>132</v>
      </c>
    </row>
    <row r="13" spans="3:14" ht="15.75" customHeight="1">
      <c r="C13" s="148" t="s">
        <v>132</v>
      </c>
      <c r="D13" s="149" t="s">
        <v>132</v>
      </c>
      <c r="E13" s="516" t="s">
        <v>132</v>
      </c>
      <c r="F13" s="516"/>
      <c r="G13" s="517"/>
      <c r="H13" s="518" t="s">
        <v>132</v>
      </c>
      <c r="I13" s="519"/>
      <c r="J13" s="520" t="s">
        <v>132</v>
      </c>
      <c r="K13" s="521"/>
      <c r="L13" s="516" t="s">
        <v>132</v>
      </c>
      <c r="M13" s="517"/>
      <c r="N13" s="157" t="s">
        <v>132</v>
      </c>
    </row>
    <row r="14" spans="3:14" ht="15.75" customHeight="1">
      <c r="C14" s="148" t="s">
        <v>132</v>
      </c>
      <c r="D14" s="149" t="s">
        <v>132</v>
      </c>
      <c r="E14" s="516" t="s">
        <v>132</v>
      </c>
      <c r="F14" s="516"/>
      <c r="G14" s="517"/>
      <c r="H14" s="518" t="s">
        <v>132</v>
      </c>
      <c r="I14" s="519"/>
      <c r="J14" s="520" t="s">
        <v>132</v>
      </c>
      <c r="K14" s="521"/>
      <c r="L14" s="516" t="s">
        <v>132</v>
      </c>
      <c r="M14" s="517"/>
      <c r="N14" s="157" t="s">
        <v>132</v>
      </c>
    </row>
    <row r="15" spans="3:14" ht="15.75" customHeight="1">
      <c r="C15" s="148" t="s">
        <v>132</v>
      </c>
      <c r="D15" s="149" t="s">
        <v>132</v>
      </c>
      <c r="E15" s="516" t="s">
        <v>132</v>
      </c>
      <c r="F15" s="516"/>
      <c r="G15" s="517"/>
      <c r="H15" s="518"/>
      <c r="I15" s="519"/>
      <c r="J15" s="520" t="s">
        <v>132</v>
      </c>
      <c r="K15" s="521"/>
      <c r="L15" s="516" t="s">
        <v>132</v>
      </c>
      <c r="M15" s="517"/>
      <c r="N15" s="157" t="s">
        <v>132</v>
      </c>
    </row>
    <row r="16" spans="3:14" ht="15.75" customHeight="1">
      <c r="C16" s="148" t="s">
        <v>132</v>
      </c>
      <c r="D16" s="149" t="s">
        <v>132</v>
      </c>
      <c r="E16" s="516" t="s">
        <v>132</v>
      </c>
      <c r="F16" s="516"/>
      <c r="G16" s="517"/>
      <c r="H16" s="518" t="s">
        <v>132</v>
      </c>
      <c r="I16" s="519"/>
      <c r="J16" s="520" t="s">
        <v>132</v>
      </c>
      <c r="K16" s="521"/>
      <c r="L16" s="516" t="s">
        <v>132</v>
      </c>
      <c r="M16" s="517"/>
      <c r="N16" s="157" t="s">
        <v>132</v>
      </c>
    </row>
  </sheetData>
  <mergeCells count="54">
    <mergeCell ref="E15:G15"/>
    <mergeCell ref="H15:I15"/>
    <mergeCell ref="J15:K15"/>
    <mergeCell ref="L15:M15"/>
    <mergeCell ref="E16:G16"/>
    <mergeCell ref="H16:I16"/>
    <mergeCell ref="J16:K16"/>
    <mergeCell ref="L16:M16"/>
    <mergeCell ref="E13:G13"/>
    <mergeCell ref="H13:I13"/>
    <mergeCell ref="J13:K13"/>
    <mergeCell ref="L13:M13"/>
    <mergeCell ref="E14:G14"/>
    <mergeCell ref="H14:I14"/>
    <mergeCell ref="J14:K14"/>
    <mergeCell ref="L14:M14"/>
    <mergeCell ref="E11:G11"/>
    <mergeCell ref="H11:I11"/>
    <mergeCell ref="J11:K11"/>
    <mergeCell ref="L11:M11"/>
    <mergeCell ref="E12:G12"/>
    <mergeCell ref="H12:I12"/>
    <mergeCell ref="J12:K12"/>
    <mergeCell ref="L12:M12"/>
    <mergeCell ref="E9:G9"/>
    <mergeCell ref="H9:I9"/>
    <mergeCell ref="J9:K9"/>
    <mergeCell ref="L9:M9"/>
    <mergeCell ref="E10:G10"/>
    <mergeCell ref="H10:I10"/>
    <mergeCell ref="J10:K10"/>
    <mergeCell ref="L10:M10"/>
    <mergeCell ref="E7:G7"/>
    <mergeCell ref="H7:I7"/>
    <mergeCell ref="J7:K7"/>
    <mergeCell ref="L7:M7"/>
    <mergeCell ref="E8:G8"/>
    <mergeCell ref="H8:I8"/>
    <mergeCell ref="J8:K8"/>
    <mergeCell ref="L8:M8"/>
    <mergeCell ref="C5:F5"/>
    <mergeCell ref="G5:H5"/>
    <mergeCell ref="I5:L5"/>
    <mergeCell ref="C6:F6"/>
    <mergeCell ref="G6:H6"/>
    <mergeCell ref="I6:L6"/>
    <mergeCell ref="C3:D3"/>
    <mergeCell ref="E3:F3"/>
    <mergeCell ref="G3:H3"/>
    <mergeCell ref="I3:L3"/>
    <mergeCell ref="C4:D4"/>
    <mergeCell ref="E4:F4"/>
    <mergeCell ref="G4:H4"/>
    <mergeCell ref="I4:L4"/>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50C271-4B1C-47E5-9E84-AC3F7F7D2E49}">
  <dimension ref="D3:O15"/>
  <sheetViews>
    <sheetView workbookViewId="0">
      <selection activeCell="D3" sqref="D3"/>
    </sheetView>
  </sheetViews>
  <sheetFormatPr defaultRowHeight="15.75"/>
  <cols>
    <col min="5" max="5" width="23.125" customWidth="1"/>
    <col min="14" max="14" width="14.125" customWidth="1"/>
  </cols>
  <sheetData>
    <row r="3" spans="4:15">
      <c r="D3" s="501" t="s">
        <v>128</v>
      </c>
      <c r="E3" s="501"/>
      <c r="F3" s="501"/>
      <c r="G3" s="501"/>
      <c r="H3" s="502" t="s">
        <v>129</v>
      </c>
      <c r="I3" s="502"/>
      <c r="J3" s="502" t="s">
        <v>130</v>
      </c>
      <c r="K3" s="502"/>
      <c r="L3" s="502"/>
      <c r="M3" s="502"/>
      <c r="N3" s="156" t="s">
        <v>131</v>
      </c>
      <c r="O3" s="157" t="s">
        <v>132</v>
      </c>
    </row>
    <row r="4" spans="4:15">
      <c r="D4" s="503" t="s">
        <v>383</v>
      </c>
      <c r="E4" s="504"/>
      <c r="F4" s="531"/>
      <c r="G4" s="531"/>
      <c r="H4" s="507" t="s">
        <v>351</v>
      </c>
      <c r="I4" s="508"/>
      <c r="J4" s="504" t="s">
        <v>352</v>
      </c>
      <c r="K4" s="504"/>
      <c r="L4" s="504"/>
      <c r="M4" s="505"/>
      <c r="N4" s="162">
        <v>45442</v>
      </c>
      <c r="O4" s="157" t="s">
        <v>132</v>
      </c>
    </row>
    <row r="5" spans="4:15">
      <c r="D5" s="522" t="s">
        <v>137</v>
      </c>
      <c r="E5" s="522"/>
      <c r="F5" s="522"/>
      <c r="G5" s="522"/>
      <c r="H5" s="502" t="s">
        <v>138</v>
      </c>
      <c r="I5" s="502"/>
      <c r="J5" s="522" t="s">
        <v>139</v>
      </c>
      <c r="K5" s="522"/>
      <c r="L5" s="522"/>
      <c r="M5" s="522"/>
      <c r="N5" s="156" t="s">
        <v>140</v>
      </c>
      <c r="O5" s="157" t="s">
        <v>132</v>
      </c>
    </row>
    <row r="6" spans="4:15">
      <c r="D6" s="523" t="s">
        <v>132</v>
      </c>
      <c r="E6" s="524"/>
      <c r="F6" s="524"/>
      <c r="G6" s="525"/>
      <c r="H6" s="526" t="s">
        <v>142</v>
      </c>
      <c r="I6" s="527"/>
      <c r="J6" s="524" t="s">
        <v>142</v>
      </c>
      <c r="K6" s="524"/>
      <c r="L6" s="524"/>
      <c r="M6" s="525"/>
      <c r="N6" s="176">
        <v>45442</v>
      </c>
      <c r="O6" s="157" t="s">
        <v>132</v>
      </c>
    </row>
    <row r="7" spans="4:15">
      <c r="D7" s="158" t="s">
        <v>144</v>
      </c>
      <c r="E7" s="159" t="s">
        <v>253</v>
      </c>
      <c r="F7" s="510" t="s">
        <v>146</v>
      </c>
      <c r="G7" s="510"/>
      <c r="H7" s="511"/>
      <c r="I7" s="512" t="s">
        <v>147</v>
      </c>
      <c r="J7" s="513"/>
      <c r="K7" s="514" t="s">
        <v>148</v>
      </c>
      <c r="L7" s="515"/>
      <c r="M7" s="510" t="s">
        <v>149</v>
      </c>
      <c r="N7" s="511"/>
      <c r="O7" s="157" t="s">
        <v>132</v>
      </c>
    </row>
    <row r="8" spans="4:15" ht="15.75" customHeight="1">
      <c r="D8" s="148">
        <v>1</v>
      </c>
      <c r="E8" s="149" t="s">
        <v>384</v>
      </c>
      <c r="F8" s="516" t="s">
        <v>385</v>
      </c>
      <c r="G8" s="516"/>
      <c r="H8" s="517"/>
      <c r="I8" s="518" t="s">
        <v>386</v>
      </c>
      <c r="J8" s="519"/>
      <c r="K8" s="520" t="s">
        <v>356</v>
      </c>
      <c r="L8" s="521"/>
      <c r="M8" s="516" t="s">
        <v>132</v>
      </c>
      <c r="N8" s="517"/>
      <c r="O8" s="157" t="s">
        <v>132</v>
      </c>
    </row>
    <row r="9" spans="4:15" ht="79.5" customHeight="1">
      <c r="D9" s="148">
        <v>2</v>
      </c>
      <c r="E9" s="143" t="s">
        <v>387</v>
      </c>
      <c r="F9" s="437" t="s">
        <v>388</v>
      </c>
      <c r="G9" s="437"/>
      <c r="H9" s="438"/>
      <c r="I9" s="439" t="s">
        <v>389</v>
      </c>
      <c r="J9" s="440"/>
      <c r="K9" s="520" t="s">
        <v>356</v>
      </c>
      <c r="L9" s="521"/>
      <c r="M9" s="516" t="s">
        <v>132</v>
      </c>
      <c r="N9" s="517"/>
      <c r="O9" s="157" t="s">
        <v>132</v>
      </c>
    </row>
    <row r="10" spans="4:15" ht="15.75" customHeight="1">
      <c r="D10" s="148">
        <v>3</v>
      </c>
      <c r="E10" s="149" t="s">
        <v>390</v>
      </c>
      <c r="F10" s="516" t="s">
        <v>391</v>
      </c>
      <c r="G10" s="516"/>
      <c r="H10" s="517"/>
      <c r="I10" s="518" t="s">
        <v>338</v>
      </c>
      <c r="J10" s="519"/>
      <c r="K10" s="520" t="s">
        <v>356</v>
      </c>
      <c r="L10" s="521"/>
      <c r="M10" s="516" t="s">
        <v>132</v>
      </c>
      <c r="N10" s="517"/>
      <c r="O10" s="157" t="s">
        <v>132</v>
      </c>
    </row>
    <row r="11" spans="4:15" ht="15.75" customHeight="1">
      <c r="D11" s="148" t="s">
        <v>132</v>
      </c>
      <c r="E11" s="149" t="s">
        <v>132</v>
      </c>
      <c r="F11" s="516" t="s">
        <v>132</v>
      </c>
      <c r="G11" s="516"/>
      <c r="H11" s="517"/>
      <c r="I11" s="518" t="s">
        <v>132</v>
      </c>
      <c r="J11" s="519"/>
      <c r="K11" s="520" t="s">
        <v>132</v>
      </c>
      <c r="L11" s="521"/>
      <c r="M11" s="516" t="s">
        <v>132</v>
      </c>
      <c r="N11" s="517"/>
      <c r="O11" s="157" t="s">
        <v>132</v>
      </c>
    </row>
    <row r="12" spans="4:15" ht="16.5">
      <c r="D12" s="148" t="s">
        <v>132</v>
      </c>
      <c r="E12" s="149" t="s">
        <v>132</v>
      </c>
      <c r="F12" s="516" t="s">
        <v>132</v>
      </c>
      <c r="G12" s="516"/>
      <c r="H12" s="517"/>
      <c r="I12" s="518" t="s">
        <v>132</v>
      </c>
      <c r="J12" s="519"/>
      <c r="K12" s="520" t="s">
        <v>132</v>
      </c>
      <c r="L12" s="521"/>
      <c r="M12" s="516" t="s">
        <v>132</v>
      </c>
      <c r="N12" s="517"/>
    </row>
    <row r="13" spans="4:15" ht="16.5">
      <c r="D13" s="148" t="s">
        <v>132</v>
      </c>
      <c r="E13" s="149" t="s">
        <v>132</v>
      </c>
      <c r="F13" s="516" t="s">
        <v>132</v>
      </c>
      <c r="G13" s="516"/>
      <c r="H13" s="517"/>
      <c r="I13" s="518" t="s">
        <v>132</v>
      </c>
      <c r="J13" s="519"/>
      <c r="K13" s="520" t="s">
        <v>132</v>
      </c>
      <c r="L13" s="521"/>
      <c r="M13" s="516" t="s">
        <v>132</v>
      </c>
      <c r="N13" s="517"/>
    </row>
    <row r="14" spans="4:15" ht="16.5">
      <c r="D14" s="148" t="s">
        <v>132</v>
      </c>
      <c r="E14" s="149" t="s">
        <v>132</v>
      </c>
      <c r="F14" s="516" t="s">
        <v>132</v>
      </c>
      <c r="G14" s="516"/>
      <c r="H14" s="517"/>
      <c r="I14" s="518" t="s">
        <v>132</v>
      </c>
      <c r="J14" s="519"/>
      <c r="K14" s="520" t="s">
        <v>132</v>
      </c>
      <c r="L14" s="521"/>
      <c r="M14" s="516" t="s">
        <v>132</v>
      </c>
      <c r="N14" s="517"/>
    </row>
    <row r="15" spans="4:15" ht="16.5">
      <c r="D15" s="148" t="s">
        <v>132</v>
      </c>
      <c r="E15" s="149" t="s">
        <v>132</v>
      </c>
      <c r="F15" s="516" t="s">
        <v>132</v>
      </c>
      <c r="G15" s="516"/>
      <c r="H15" s="517"/>
      <c r="I15" s="518" t="s">
        <v>132</v>
      </c>
      <c r="J15" s="519"/>
      <c r="K15" s="520" t="s">
        <v>132</v>
      </c>
      <c r="L15" s="521"/>
      <c r="M15" s="516" t="s">
        <v>132</v>
      </c>
      <c r="N15" s="517"/>
    </row>
  </sheetData>
  <mergeCells count="50">
    <mergeCell ref="F15:H15"/>
    <mergeCell ref="I15:J15"/>
    <mergeCell ref="K15:L15"/>
    <mergeCell ref="M15:N15"/>
    <mergeCell ref="F13:H13"/>
    <mergeCell ref="I13:J13"/>
    <mergeCell ref="K13:L13"/>
    <mergeCell ref="M13:N13"/>
    <mergeCell ref="F14:H14"/>
    <mergeCell ref="I14:J14"/>
    <mergeCell ref="K14:L14"/>
    <mergeCell ref="M14:N14"/>
    <mergeCell ref="F11:H11"/>
    <mergeCell ref="I11:J11"/>
    <mergeCell ref="K11:L11"/>
    <mergeCell ref="M11:N11"/>
    <mergeCell ref="F12:H12"/>
    <mergeCell ref="I12:J12"/>
    <mergeCell ref="K12:L12"/>
    <mergeCell ref="M12:N12"/>
    <mergeCell ref="F9:H9"/>
    <mergeCell ref="I9:J9"/>
    <mergeCell ref="K9:L9"/>
    <mergeCell ref="M9:N9"/>
    <mergeCell ref="F10:H10"/>
    <mergeCell ref="I10:J10"/>
    <mergeCell ref="K10:L10"/>
    <mergeCell ref="M10:N10"/>
    <mergeCell ref="F8:H8"/>
    <mergeCell ref="I8:J8"/>
    <mergeCell ref="K8:L8"/>
    <mergeCell ref="M8:N8"/>
    <mergeCell ref="F7:H7"/>
    <mergeCell ref="I7:J7"/>
    <mergeCell ref="K7:L7"/>
    <mergeCell ref="M7:N7"/>
    <mergeCell ref="D5:G5"/>
    <mergeCell ref="H5:I5"/>
    <mergeCell ref="J5:M5"/>
    <mergeCell ref="D6:G6"/>
    <mergeCell ref="H6:I6"/>
    <mergeCell ref="J6:M6"/>
    <mergeCell ref="D3:E3"/>
    <mergeCell ref="F3:G3"/>
    <mergeCell ref="H3:I3"/>
    <mergeCell ref="J3:M3"/>
    <mergeCell ref="D4:E4"/>
    <mergeCell ref="F4:G4"/>
    <mergeCell ref="H4:I4"/>
    <mergeCell ref="J4:M4"/>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99F669-13D8-4E94-8E09-59A8A661A6AB}">
  <dimension ref="D3:N14"/>
  <sheetViews>
    <sheetView workbookViewId="0">
      <selection activeCell="D3" sqref="D3"/>
    </sheetView>
  </sheetViews>
  <sheetFormatPr defaultRowHeight="15.75"/>
  <cols>
    <col min="5" max="5" width="19.375" customWidth="1"/>
    <col min="14" max="14" width="9.125" bestFit="1" customWidth="1"/>
  </cols>
  <sheetData>
    <row r="3" spans="4:14">
      <c r="D3" s="501" t="s">
        <v>128</v>
      </c>
      <c r="E3" s="501"/>
      <c r="F3" s="501"/>
      <c r="G3" s="501"/>
      <c r="H3" s="502" t="s">
        <v>129</v>
      </c>
      <c r="I3" s="502"/>
      <c r="J3" s="502" t="s">
        <v>130</v>
      </c>
      <c r="K3" s="502"/>
      <c r="L3" s="502"/>
      <c r="M3" s="502"/>
      <c r="N3" s="156" t="s">
        <v>131</v>
      </c>
    </row>
    <row r="4" spans="4:14">
      <c r="D4" s="503" t="s">
        <v>392</v>
      </c>
      <c r="E4" s="504"/>
      <c r="F4" s="531"/>
      <c r="G4" s="531"/>
      <c r="H4" s="507" t="s">
        <v>351</v>
      </c>
      <c r="I4" s="508"/>
      <c r="J4" s="504" t="s">
        <v>352</v>
      </c>
      <c r="K4" s="504"/>
      <c r="L4" s="504"/>
      <c r="M4" s="505"/>
      <c r="N4" s="162">
        <v>45454</v>
      </c>
    </row>
    <row r="5" spans="4:14">
      <c r="D5" s="522" t="s">
        <v>137</v>
      </c>
      <c r="E5" s="522"/>
      <c r="F5" s="522"/>
      <c r="G5" s="522"/>
      <c r="H5" s="502" t="s">
        <v>138</v>
      </c>
      <c r="I5" s="502"/>
      <c r="J5" s="522" t="s">
        <v>139</v>
      </c>
      <c r="K5" s="522"/>
      <c r="L5" s="522"/>
      <c r="M5" s="522"/>
      <c r="N5" s="156" t="s">
        <v>140</v>
      </c>
    </row>
    <row r="6" spans="4:14">
      <c r="D6" s="523" t="s">
        <v>132</v>
      </c>
      <c r="E6" s="524"/>
      <c r="F6" s="524"/>
      <c r="G6" s="525"/>
      <c r="H6" s="526" t="s">
        <v>142</v>
      </c>
      <c r="I6" s="527"/>
      <c r="J6" s="524" t="s">
        <v>142</v>
      </c>
      <c r="K6" s="524"/>
      <c r="L6" s="524"/>
      <c r="M6" s="525"/>
      <c r="N6" s="176">
        <v>45454</v>
      </c>
    </row>
    <row r="7" spans="4:14">
      <c r="D7" s="158" t="s">
        <v>144</v>
      </c>
      <c r="E7" s="159" t="s">
        <v>253</v>
      </c>
      <c r="F7" s="510" t="s">
        <v>146</v>
      </c>
      <c r="G7" s="510"/>
      <c r="H7" s="511"/>
      <c r="I7" s="512" t="s">
        <v>147</v>
      </c>
      <c r="J7" s="513"/>
      <c r="K7" s="514" t="s">
        <v>148</v>
      </c>
      <c r="L7" s="515"/>
      <c r="M7" s="510" t="s">
        <v>149</v>
      </c>
      <c r="N7" s="511"/>
    </row>
    <row r="8" spans="4:14" ht="16.5">
      <c r="D8" s="148">
        <v>1</v>
      </c>
      <c r="E8" s="149" t="s">
        <v>384</v>
      </c>
      <c r="F8" s="516" t="s">
        <v>385</v>
      </c>
      <c r="G8" s="516"/>
      <c r="H8" s="517"/>
      <c r="I8" s="518" t="s">
        <v>386</v>
      </c>
      <c r="J8" s="519"/>
      <c r="K8" s="520" t="s">
        <v>356</v>
      </c>
      <c r="L8" s="521"/>
      <c r="M8" s="516" t="s">
        <v>132</v>
      </c>
      <c r="N8" s="517"/>
    </row>
    <row r="9" spans="4:14" ht="66.75">
      <c r="D9" s="148">
        <v>2</v>
      </c>
      <c r="E9" s="143" t="s">
        <v>393</v>
      </c>
      <c r="F9" s="437" t="s">
        <v>394</v>
      </c>
      <c r="G9" s="437"/>
      <c r="H9" s="438"/>
      <c r="I9" s="439" t="s">
        <v>389</v>
      </c>
      <c r="J9" s="440"/>
      <c r="K9" s="520" t="s">
        <v>356</v>
      </c>
      <c r="L9" s="521"/>
      <c r="M9" s="516" t="s">
        <v>132</v>
      </c>
      <c r="N9" s="517"/>
    </row>
    <row r="10" spans="4:14" ht="16.5">
      <c r="D10" s="148">
        <v>3</v>
      </c>
      <c r="E10" s="149" t="s">
        <v>395</v>
      </c>
      <c r="F10" s="516" t="s">
        <v>396</v>
      </c>
      <c r="G10" s="516"/>
      <c r="H10" s="517"/>
      <c r="I10" s="518" t="s">
        <v>338</v>
      </c>
      <c r="J10" s="519"/>
      <c r="K10" s="520" t="s">
        <v>356</v>
      </c>
      <c r="L10" s="521"/>
      <c r="M10" s="516" t="s">
        <v>132</v>
      </c>
      <c r="N10" s="517"/>
    </row>
    <row r="11" spans="4:14" ht="16.5">
      <c r="D11" s="148">
        <v>4</v>
      </c>
      <c r="E11" s="149" t="s">
        <v>397</v>
      </c>
      <c r="F11" s="516" t="s">
        <v>398</v>
      </c>
      <c r="G11" s="516"/>
      <c r="H11" s="517"/>
      <c r="I11" s="518" t="s">
        <v>338</v>
      </c>
      <c r="J11" s="519"/>
      <c r="K11" s="520" t="s">
        <v>356</v>
      </c>
      <c r="L11" s="521"/>
      <c r="M11" s="516" t="s">
        <v>132</v>
      </c>
      <c r="N11" s="517"/>
    </row>
    <row r="12" spans="4:14" ht="16.5">
      <c r="D12" s="148">
        <v>5</v>
      </c>
      <c r="E12" s="149" t="s">
        <v>399</v>
      </c>
      <c r="F12" s="516" t="s">
        <v>400</v>
      </c>
      <c r="G12" s="516"/>
      <c r="H12" s="517"/>
      <c r="I12" s="518" t="s">
        <v>338</v>
      </c>
      <c r="J12" s="519"/>
      <c r="K12" s="520" t="s">
        <v>356</v>
      </c>
      <c r="L12" s="521"/>
      <c r="M12" s="516" t="s">
        <v>132</v>
      </c>
      <c r="N12" s="517"/>
    </row>
    <row r="13" spans="4:14" ht="16.5">
      <c r="D13" s="148">
        <v>6</v>
      </c>
      <c r="E13" s="149" t="s">
        <v>401</v>
      </c>
      <c r="F13" s="516" t="s">
        <v>402</v>
      </c>
      <c r="G13" s="516"/>
      <c r="H13" s="517"/>
      <c r="I13" s="518" t="s">
        <v>338</v>
      </c>
      <c r="J13" s="519"/>
      <c r="K13" s="520" t="s">
        <v>356</v>
      </c>
      <c r="L13" s="521"/>
      <c r="M13" s="516" t="s">
        <v>132</v>
      </c>
      <c r="N13" s="517"/>
    </row>
    <row r="14" spans="4:14" ht="16.5">
      <c r="D14" s="148">
        <v>7</v>
      </c>
      <c r="E14" s="149" t="s">
        <v>403</v>
      </c>
      <c r="F14" s="516" t="s">
        <v>404</v>
      </c>
      <c r="G14" s="516"/>
      <c r="H14" s="517"/>
      <c r="I14" s="518" t="s">
        <v>338</v>
      </c>
      <c r="J14" s="519"/>
      <c r="K14" s="520" t="s">
        <v>356</v>
      </c>
      <c r="L14" s="521"/>
      <c r="M14" s="516" t="s">
        <v>132</v>
      </c>
      <c r="N14" s="517"/>
    </row>
  </sheetData>
  <mergeCells count="46">
    <mergeCell ref="F13:H13"/>
    <mergeCell ref="I13:J13"/>
    <mergeCell ref="K13:L13"/>
    <mergeCell ref="M13:N13"/>
    <mergeCell ref="F14:H14"/>
    <mergeCell ref="I14:J14"/>
    <mergeCell ref="K14:L14"/>
    <mergeCell ref="M14:N14"/>
    <mergeCell ref="F11:H11"/>
    <mergeCell ref="I11:J11"/>
    <mergeCell ref="K11:L11"/>
    <mergeCell ref="M11:N11"/>
    <mergeCell ref="F12:H12"/>
    <mergeCell ref="I12:J12"/>
    <mergeCell ref="K12:L12"/>
    <mergeCell ref="M12:N12"/>
    <mergeCell ref="F9:H9"/>
    <mergeCell ref="I9:J9"/>
    <mergeCell ref="K9:L9"/>
    <mergeCell ref="M9:N9"/>
    <mergeCell ref="F10:H10"/>
    <mergeCell ref="I10:J10"/>
    <mergeCell ref="K10:L10"/>
    <mergeCell ref="M10:N10"/>
    <mergeCell ref="F7:H7"/>
    <mergeCell ref="I7:J7"/>
    <mergeCell ref="K7:L7"/>
    <mergeCell ref="M7:N7"/>
    <mergeCell ref="F8:H8"/>
    <mergeCell ref="I8:J8"/>
    <mergeCell ref="K8:L8"/>
    <mergeCell ref="M8:N8"/>
    <mergeCell ref="D5:G5"/>
    <mergeCell ref="H5:I5"/>
    <mergeCell ref="J5:M5"/>
    <mergeCell ref="D6:G6"/>
    <mergeCell ref="H6:I6"/>
    <mergeCell ref="J6:M6"/>
    <mergeCell ref="D3:E3"/>
    <mergeCell ref="F3:G3"/>
    <mergeCell ref="H3:I3"/>
    <mergeCell ref="J3:M3"/>
    <mergeCell ref="D4:E4"/>
    <mergeCell ref="F4:G4"/>
    <mergeCell ref="H4:I4"/>
    <mergeCell ref="J4:M4"/>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8" tint="-0.249977111117893"/>
    <pageSetUpPr fitToPage="1"/>
  </sheetPr>
  <dimension ref="B1:I56"/>
  <sheetViews>
    <sheetView showGridLines="0" zoomScaleNormal="100" workbookViewId="0"/>
  </sheetViews>
  <sheetFormatPr defaultColWidth="9" defaultRowHeight="18" customHeight="1"/>
  <cols>
    <col min="1" max="1" width="3.25" style="39" customWidth="1"/>
    <col min="2" max="2" width="52.625" style="70" customWidth="1"/>
    <col min="3" max="4" width="11.5" style="81" customWidth="1"/>
    <col min="5" max="5" width="11.625" style="39" customWidth="1"/>
    <col min="6" max="6" width="52.625" style="70" customWidth="1"/>
    <col min="7" max="7" width="11.5" style="81" customWidth="1"/>
    <col min="8" max="8" width="11.375" style="81" customWidth="1"/>
    <col min="9" max="9" width="3.25" style="39" customWidth="1"/>
    <col min="10" max="16384" width="9" style="39"/>
  </cols>
  <sheetData>
    <row r="1" spans="2:9" s="13" customFormat="1" ht="15" customHeight="1">
      <c r="B1" s="76"/>
      <c r="C1" s="79"/>
      <c r="D1" s="79"/>
      <c r="E1" s="72"/>
      <c r="F1" s="76"/>
      <c r="G1" s="79"/>
      <c r="H1" s="79"/>
      <c r="I1" s="13" t="s">
        <v>0</v>
      </c>
    </row>
    <row r="2" spans="2:9" s="13" customFormat="1" ht="18" customHeight="1">
      <c r="B2" s="303" t="s">
        <v>71</v>
      </c>
      <c r="C2" s="303"/>
      <c r="D2" s="303"/>
      <c r="E2" s="303"/>
      <c r="F2" s="303"/>
      <c r="G2" s="303"/>
      <c r="H2" s="303"/>
    </row>
    <row r="3" spans="2:9" s="13" customFormat="1" ht="18" customHeight="1">
      <c r="B3" s="303"/>
      <c r="C3" s="303"/>
      <c r="D3" s="303"/>
      <c r="E3" s="303"/>
      <c r="F3" s="303"/>
      <c r="G3" s="303"/>
      <c r="H3" s="303"/>
    </row>
    <row r="4" spans="2:9" s="13" customFormat="1" ht="18" customHeight="1">
      <c r="B4" s="303"/>
      <c r="C4" s="303"/>
      <c r="D4" s="303"/>
      <c r="E4" s="303"/>
      <c r="F4" s="303"/>
      <c r="G4" s="303"/>
      <c r="H4" s="303"/>
    </row>
    <row r="5" spans="2:9" s="13" customFormat="1" ht="18" customHeight="1">
      <c r="B5" s="303"/>
      <c r="C5" s="303"/>
      <c r="D5" s="303"/>
      <c r="E5" s="303"/>
      <c r="F5" s="303"/>
      <c r="G5" s="303"/>
      <c r="H5" s="303"/>
    </row>
    <row r="6" spans="2:9" s="13" customFormat="1" ht="33" customHeight="1">
      <c r="B6" s="303"/>
      <c r="C6" s="303"/>
      <c r="D6" s="303"/>
      <c r="E6" s="303"/>
      <c r="F6" s="303"/>
      <c r="G6" s="303"/>
      <c r="H6" s="303"/>
    </row>
    <row r="7" spans="2:9" s="13" customFormat="1" ht="12" customHeight="1">
      <c r="B7" s="77"/>
      <c r="C7" s="80"/>
      <c r="D7" s="80"/>
      <c r="E7" s="73"/>
      <c r="F7" s="77"/>
      <c r="G7" s="84"/>
      <c r="H7" s="84"/>
    </row>
    <row r="8" spans="2:9" ht="15" customHeight="1"/>
    <row r="9" spans="2:9" ht="9.75" customHeight="1"/>
    <row r="10" spans="2:9" ht="14.45"/>
    <row r="11" spans="2:9" ht="15" thickBot="1">
      <c r="B11" s="68"/>
      <c r="C11" s="82"/>
      <c r="D11" s="82"/>
      <c r="E11" s="75"/>
      <c r="F11" s="78"/>
      <c r="G11" s="85" t="s">
        <v>72</v>
      </c>
      <c r="H11" s="85" t="s">
        <v>73</v>
      </c>
    </row>
    <row r="12" spans="2:9" ht="22.5" customHeight="1">
      <c r="B12" s="98" t="s">
        <v>74</v>
      </c>
      <c r="G12" s="89">
        <f>SUM(Site[[#Totals],[ESTIMATED]],Refreshments[[#Totals],[ESTIMATED]],Decorations[[#Totals],[ESTIMATED]],Program[[#Totals],[ESTIMATED]],Publicity[[#Totals],[ESTIMATED]],Prizes[[#Totals],[ESTIMATED]],Miscellaneous[[#Totals],[ESTIMATED]])</f>
        <v>1145</v>
      </c>
      <c r="H12" s="89">
        <f>SUM(Site[[#Totals],[ACTUAL]],Refreshments[[#Totals],[ACTUAL]],Decorations[[#Totals],[ACTUAL]],Program[[#Totals],[ACTUAL]],Publicity[[#Totals],[ACTUAL]],Prizes[[#Totals],[ACTUAL]],Miscellaneous[[#Totals],[ACTUAL]])</f>
        <v>395</v>
      </c>
    </row>
    <row r="13" spans="2:9" ht="26.25" customHeight="1">
      <c r="B13" s="69"/>
    </row>
    <row r="14" spans="2:9" ht="18" customHeight="1">
      <c r="B14" s="70" t="s">
        <v>75</v>
      </c>
      <c r="C14" s="83" t="s">
        <v>72</v>
      </c>
      <c r="D14" s="83" t="s">
        <v>73</v>
      </c>
      <c r="F14" s="70" t="s">
        <v>76</v>
      </c>
      <c r="G14" s="81" t="s">
        <v>72</v>
      </c>
      <c r="H14" s="81" t="s">
        <v>73</v>
      </c>
    </row>
    <row r="15" spans="2:9" ht="18" customHeight="1">
      <c r="B15" s="70" t="s">
        <v>77</v>
      </c>
      <c r="C15" s="83">
        <v>500</v>
      </c>
      <c r="D15" s="83">
        <v>250</v>
      </c>
      <c r="F15" s="70" t="s">
        <v>78</v>
      </c>
      <c r="G15" s="83"/>
      <c r="H15" s="83"/>
    </row>
    <row r="16" spans="2:9" ht="18" customHeight="1">
      <c r="B16" s="70" t="s">
        <v>79</v>
      </c>
      <c r="C16" s="83">
        <v>400</v>
      </c>
      <c r="D16" s="83">
        <v>50</v>
      </c>
      <c r="F16" s="70" t="s">
        <v>80</v>
      </c>
      <c r="G16" s="83"/>
      <c r="H16" s="83"/>
    </row>
    <row r="17" spans="2:8" ht="18" customHeight="1">
      <c r="B17" s="70" t="s">
        <v>81</v>
      </c>
      <c r="C17" s="83"/>
      <c r="D17" s="83"/>
      <c r="F17" s="70" t="s">
        <v>82</v>
      </c>
      <c r="G17" s="83"/>
      <c r="H17" s="83"/>
    </row>
    <row r="18" spans="2:8" ht="18" customHeight="1">
      <c r="B18" s="70" t="s">
        <v>83</v>
      </c>
      <c r="C18" s="83"/>
      <c r="D18" s="83"/>
      <c r="F18" s="70" t="s">
        <v>84</v>
      </c>
      <c r="G18" s="83"/>
      <c r="H18" s="83"/>
    </row>
    <row r="19" spans="2:8" ht="18" customHeight="1">
      <c r="B19" s="71" t="s">
        <v>85</v>
      </c>
      <c r="C19" s="83">
        <f>SUBTOTAL(109,Site[ESTIMATED])</f>
        <v>900</v>
      </c>
      <c r="D19" s="83">
        <f>SUBTOTAL(109,Site[ACTUAL])</f>
        <v>300</v>
      </c>
      <c r="F19" s="71" t="s">
        <v>85</v>
      </c>
      <c r="G19" s="83">
        <f>SUBTOTAL(109,Refreshments[ESTIMATED])</f>
        <v>0</v>
      </c>
      <c r="H19" s="83">
        <f>SUBTOTAL(109,Refreshments[ACTUAL])</f>
        <v>0</v>
      </c>
    </row>
    <row r="20" spans="2:8" ht="18" customHeight="1">
      <c r="B20" s="71"/>
      <c r="C20" s="83"/>
      <c r="D20" s="83"/>
    </row>
    <row r="21" spans="2:8" ht="18" customHeight="1">
      <c r="B21" s="70" t="s">
        <v>86</v>
      </c>
      <c r="C21" s="81" t="s">
        <v>72</v>
      </c>
      <c r="D21" s="81" t="s">
        <v>73</v>
      </c>
      <c r="F21" s="70" t="s">
        <v>87</v>
      </c>
      <c r="G21" s="81" t="s">
        <v>72</v>
      </c>
      <c r="H21" s="81" t="s">
        <v>73</v>
      </c>
    </row>
    <row r="22" spans="2:8" ht="18" customHeight="1">
      <c r="B22" s="70" t="s">
        <v>88</v>
      </c>
      <c r="C22" s="83">
        <v>200</v>
      </c>
      <c r="D22" s="83">
        <v>50</v>
      </c>
      <c r="F22" s="70" t="s">
        <v>89</v>
      </c>
      <c r="G22" s="83"/>
      <c r="H22" s="83"/>
    </row>
    <row r="23" spans="2:8" ht="18" customHeight="1">
      <c r="B23" s="70" t="s">
        <v>90</v>
      </c>
      <c r="C23" s="83"/>
      <c r="D23" s="83"/>
      <c r="F23" s="70" t="s">
        <v>91</v>
      </c>
      <c r="G23" s="83"/>
      <c r="H23" s="83"/>
    </row>
    <row r="24" spans="2:8" ht="18" customHeight="1">
      <c r="B24" s="70" t="s">
        <v>92</v>
      </c>
      <c r="C24" s="83"/>
      <c r="D24" s="83"/>
      <c r="F24" s="70" t="s">
        <v>93</v>
      </c>
      <c r="G24" s="83"/>
      <c r="H24" s="83"/>
    </row>
    <row r="25" spans="2:8" ht="18" customHeight="1">
      <c r="B25" s="70" t="s">
        <v>94</v>
      </c>
      <c r="C25" s="83"/>
      <c r="D25" s="83"/>
      <c r="F25" s="70" t="s">
        <v>95</v>
      </c>
      <c r="G25" s="83"/>
      <c r="H25" s="83"/>
    </row>
    <row r="26" spans="2:8" ht="18" customHeight="1">
      <c r="B26" s="70" t="s">
        <v>96</v>
      </c>
      <c r="C26" s="83"/>
      <c r="D26" s="83"/>
      <c r="F26" s="70" t="s">
        <v>97</v>
      </c>
      <c r="G26" s="83"/>
      <c r="H26" s="83"/>
    </row>
    <row r="27" spans="2:8" ht="18" customHeight="1">
      <c r="B27" s="71" t="s">
        <v>85</v>
      </c>
      <c r="C27" s="83">
        <f>SUBTOTAL(109,Decorations[ESTIMATED])</f>
        <v>200</v>
      </c>
      <c r="D27" s="83">
        <f>SUBTOTAL(109,Decorations[ACTUAL])</f>
        <v>50</v>
      </c>
      <c r="F27" s="71" t="s">
        <v>85</v>
      </c>
      <c r="G27" s="83">
        <f>SUBTOTAL(109,Program[ESTIMATED])</f>
        <v>0</v>
      </c>
      <c r="H27" s="83">
        <f>SUBTOTAL(109,Program[ACTUAL])</f>
        <v>0</v>
      </c>
    </row>
    <row r="28" spans="2:8" ht="18" customHeight="1">
      <c r="B28" s="71"/>
      <c r="C28" s="83"/>
      <c r="D28" s="83"/>
    </row>
    <row r="29" spans="2:8" ht="18" customHeight="1">
      <c r="B29" s="70" t="s">
        <v>98</v>
      </c>
      <c r="C29" s="81" t="s">
        <v>72</v>
      </c>
      <c r="D29" s="81" t="s">
        <v>73</v>
      </c>
      <c r="F29" s="70" t="s">
        <v>99</v>
      </c>
      <c r="G29" s="81" t="s">
        <v>72</v>
      </c>
      <c r="H29" s="81" t="s">
        <v>73</v>
      </c>
    </row>
    <row r="30" spans="2:8" ht="18" customHeight="1">
      <c r="B30" s="70" t="s">
        <v>100</v>
      </c>
      <c r="C30" s="83">
        <v>45</v>
      </c>
      <c r="D30" s="83">
        <v>45</v>
      </c>
      <c r="F30" s="70" t="s">
        <v>101</v>
      </c>
      <c r="G30" s="83"/>
      <c r="H30" s="83"/>
    </row>
    <row r="31" spans="2:8" ht="18" customHeight="1">
      <c r="B31" s="70" t="s">
        <v>102</v>
      </c>
      <c r="C31" s="83"/>
      <c r="D31" s="83"/>
      <c r="F31" s="70" t="s">
        <v>103</v>
      </c>
      <c r="G31" s="83"/>
      <c r="H31" s="83"/>
    </row>
    <row r="32" spans="2:8" ht="18" customHeight="1">
      <c r="B32" s="70" t="s">
        <v>104</v>
      </c>
      <c r="C32" s="83"/>
      <c r="D32" s="83"/>
      <c r="F32" s="71" t="s">
        <v>85</v>
      </c>
      <c r="G32" s="83">
        <f>SUBTOTAL(109,Prizes[ESTIMATED])</f>
        <v>0</v>
      </c>
      <c r="H32" s="83">
        <f>SUBTOTAL(109,Prizes[ACTUAL])</f>
        <v>0</v>
      </c>
    </row>
    <row r="33" spans="2:4" ht="18" customHeight="1">
      <c r="B33" s="71" t="s">
        <v>85</v>
      </c>
      <c r="C33" s="83">
        <f>SUBTOTAL(109,Publicity[ESTIMATED])</f>
        <v>45</v>
      </c>
      <c r="D33" s="83">
        <f>SUBTOTAL(109,Publicity[ACTUAL])</f>
        <v>45</v>
      </c>
    </row>
    <row r="34" spans="2:4" ht="18" customHeight="1">
      <c r="B34" s="71"/>
      <c r="C34" s="83"/>
      <c r="D34" s="83"/>
    </row>
    <row r="35" spans="2:4" ht="18" customHeight="1">
      <c r="B35" s="70" t="s">
        <v>105</v>
      </c>
      <c r="C35" s="81" t="s">
        <v>72</v>
      </c>
      <c r="D35" s="81" t="s">
        <v>73</v>
      </c>
    </row>
    <row r="36" spans="2:4" ht="18" customHeight="1">
      <c r="B36" s="70" t="s">
        <v>106</v>
      </c>
      <c r="C36" s="83"/>
      <c r="D36" s="83"/>
    </row>
    <row r="37" spans="2:4" ht="18" customHeight="1">
      <c r="B37" s="70" t="s">
        <v>107</v>
      </c>
      <c r="C37" s="83"/>
      <c r="D37" s="83"/>
    </row>
    <row r="38" spans="2:4" ht="18" customHeight="1">
      <c r="B38" s="70" t="s">
        <v>108</v>
      </c>
      <c r="C38" s="83"/>
      <c r="D38" s="83"/>
    </row>
    <row r="39" spans="2:4" ht="18" customHeight="1">
      <c r="B39" s="70" t="s">
        <v>109</v>
      </c>
      <c r="C39" s="83"/>
      <c r="D39" s="83"/>
    </row>
    <row r="40" spans="2:4" ht="18" customHeight="1">
      <c r="B40" s="71" t="s">
        <v>85</v>
      </c>
      <c r="C40" s="83">
        <f>SUBTOTAL(109,Miscellaneous[ESTIMATED])</f>
        <v>0</v>
      </c>
      <c r="D40" s="83">
        <f>SUBTOTAL(109,Miscellaneous[ACTUAL])</f>
        <v>0</v>
      </c>
    </row>
    <row r="48" spans="2:4" ht="18" customHeight="1">
      <c r="B48" s="71"/>
      <c r="C48" s="83"/>
      <c r="D48" s="83"/>
    </row>
    <row r="56" spans="2:4" ht="18" customHeight="1">
      <c r="B56" s="71"/>
      <c r="C56" s="83"/>
      <c r="D56" s="83"/>
    </row>
  </sheetData>
  <mergeCells count="1">
    <mergeCell ref="B2:H6"/>
  </mergeCells>
  <phoneticPr fontId="2" type="noConversion"/>
  <conditionalFormatting sqref="H12">
    <cfRule type="dataBar" priority="1">
      <dataBar>
        <cfvo type="num" val="0"/>
        <cfvo type="num" val="$G$12"/>
        <color rgb="FFFFB628"/>
      </dataBar>
      <extLst>
        <ext xmlns:x14="http://schemas.microsoft.com/office/spreadsheetml/2009/9/main" uri="{B025F937-C7B1-47D3-B67F-A62EFF666E3E}">
          <x14:id>{00000000-000E-0000-0000-00000C000000}</x14:id>
        </ext>
      </extLst>
    </cfRule>
  </conditionalFormatting>
  <dataValidations count="1">
    <dataValidation allowBlank="1" showInputMessage="1" showErrorMessage="1" prompt="Use this worksheet to list your expenses by category. Total Estimated and Total Actual costs are calculated in cells G12 and H12._x000a__x000a_Enter expenses items in the tables below." sqref="A1" xr:uid="{4ABB32D3-3137-4863-B7C6-DA0ED758D7AD}"/>
  </dataValidations>
  <printOptions horizontalCentered="1"/>
  <pageMargins left="0.25" right="0.25" top="0.75" bottom="0.75" header="0.3" footer="0.3"/>
  <pageSetup scale="70" orientation="landscape" r:id="rId1"/>
  <headerFooter alignWithMargins="0"/>
  <drawing r:id="rId2"/>
  <tableParts count="7">
    <tablePart r:id="rId3"/>
    <tablePart r:id="rId4"/>
    <tablePart r:id="rId5"/>
    <tablePart r:id="rId6"/>
    <tablePart r:id="rId7"/>
    <tablePart r:id="rId8"/>
    <tablePart r:id="rId9"/>
  </tableParts>
  <extLst>
    <ext xmlns:x14="http://schemas.microsoft.com/office/spreadsheetml/2009/9/main" uri="{78C0D931-6437-407d-A8EE-F0AAD7539E65}">
      <x14:conditionalFormattings>
        <x14:conditionalFormatting xmlns:xm="http://schemas.microsoft.com/office/excel/2006/main">
          <x14:cfRule type="dataBar" id="{00000000-000E-0000-0000-00000C000000}">
            <x14:dataBar gradient="0" negativeBarColorSameAsPositive="1" axisPosition="none">
              <x14:cfvo type="num">
                <xm:f>0</xm:f>
              </x14:cfvo>
              <x14:cfvo type="num">
                <xm:f>$G$12</xm:f>
              </x14:cfvo>
            </x14:dataBar>
          </x14:cfRule>
          <xm:sqref>H12</xm:sqref>
        </x14:conditionalFormatting>
      </x14:conditionalFormatting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F11AB-AD86-44A3-922F-29AAA3BBEB92}">
  <dimension ref="A2:H52"/>
  <sheetViews>
    <sheetView workbookViewId="0">
      <selection activeCell="C52" sqref="C52"/>
    </sheetView>
  </sheetViews>
  <sheetFormatPr defaultRowHeight="15.75"/>
  <sheetData>
    <row r="2" spans="1:1">
      <c r="A2" t="s">
        <v>405</v>
      </c>
    </row>
    <row r="10" spans="1:1">
      <c r="A10" t="s">
        <v>406</v>
      </c>
    </row>
    <row r="19" spans="1:1">
      <c r="A19" t="s">
        <v>407</v>
      </c>
    </row>
    <row r="27" spans="1:1">
      <c r="A27" t="s">
        <v>408</v>
      </c>
    </row>
    <row r="33" spans="1:8">
      <c r="A33" t="s">
        <v>409</v>
      </c>
    </row>
    <row r="41" spans="1:8">
      <c r="A41" t="s">
        <v>410</v>
      </c>
    </row>
    <row r="42" spans="1:8">
      <c r="H42" t="s">
        <v>0</v>
      </c>
    </row>
    <row r="47" spans="1:8">
      <c r="A47" t="s">
        <v>411</v>
      </c>
    </row>
    <row r="52" spans="1:1">
      <c r="A52" t="s">
        <v>412</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B5419C-EA80-422B-B5C6-43F618BE2432}">
  <dimension ref="A1:M10"/>
  <sheetViews>
    <sheetView workbookViewId="0">
      <selection activeCell="M8" sqref="M8"/>
    </sheetView>
  </sheetViews>
  <sheetFormatPr defaultRowHeight="15.75"/>
  <cols>
    <col min="1" max="1" width="15.375" customWidth="1"/>
    <col min="2" max="2" width="60.5" customWidth="1"/>
    <col min="6" max="6" width="21.375" customWidth="1"/>
    <col min="12" max="12" width="9.125" bestFit="1" customWidth="1"/>
  </cols>
  <sheetData>
    <row r="1" spans="1:13">
      <c r="A1" s="155" t="s">
        <v>132</v>
      </c>
    </row>
    <row r="2" spans="1:13">
      <c r="A2" s="501" t="s">
        <v>128</v>
      </c>
      <c r="B2" s="501"/>
      <c r="C2" s="501"/>
      <c r="D2" s="501" t="s">
        <v>247</v>
      </c>
      <c r="E2" s="501"/>
      <c r="F2" s="502" t="s">
        <v>129</v>
      </c>
      <c r="G2" s="502"/>
      <c r="H2" s="502" t="s">
        <v>130</v>
      </c>
      <c r="I2" s="502"/>
      <c r="J2" s="502"/>
      <c r="K2" s="502"/>
      <c r="L2" s="156" t="s">
        <v>131</v>
      </c>
      <c r="M2" s="157" t="s">
        <v>132</v>
      </c>
    </row>
    <row r="3" spans="1:13">
      <c r="A3" s="503" t="s">
        <v>413</v>
      </c>
      <c r="B3" s="504"/>
      <c r="C3" s="505"/>
      <c r="D3" s="506" t="s">
        <v>414</v>
      </c>
      <c r="E3" s="506"/>
      <c r="F3" s="507" t="s">
        <v>134</v>
      </c>
      <c r="G3" s="508"/>
      <c r="H3" s="504" t="s">
        <v>299</v>
      </c>
      <c r="I3" s="504"/>
      <c r="J3" s="504"/>
      <c r="K3" s="505"/>
      <c r="L3" s="162">
        <v>45498</v>
      </c>
      <c r="M3" s="157" t="s">
        <v>132</v>
      </c>
    </row>
    <row r="4" spans="1:13">
      <c r="A4" s="509"/>
      <c r="B4" s="509"/>
      <c r="C4" s="509"/>
      <c r="D4" s="509"/>
      <c r="E4" s="509"/>
      <c r="F4" s="509"/>
      <c r="G4" s="509"/>
      <c r="H4" s="509"/>
      <c r="I4" s="509"/>
      <c r="J4" s="509"/>
      <c r="K4" s="509"/>
      <c r="L4" s="509"/>
      <c r="M4" s="157" t="s">
        <v>132</v>
      </c>
    </row>
    <row r="5" spans="1:13">
      <c r="A5" s="181" t="s">
        <v>144</v>
      </c>
      <c r="B5" s="180" t="s">
        <v>253</v>
      </c>
      <c r="C5" s="182" t="s">
        <v>131</v>
      </c>
      <c r="D5" s="532" t="s">
        <v>146</v>
      </c>
      <c r="E5" s="532"/>
      <c r="F5" s="533"/>
      <c r="G5" s="534" t="s">
        <v>147</v>
      </c>
      <c r="H5" s="535"/>
      <c r="I5" s="536" t="s">
        <v>148</v>
      </c>
      <c r="J5" s="537"/>
      <c r="K5" s="532" t="s">
        <v>149</v>
      </c>
      <c r="L5" s="533"/>
      <c r="M5" s="157" t="s">
        <v>132</v>
      </c>
    </row>
    <row r="6" spans="1:13" ht="44.25" customHeight="1">
      <c r="A6" s="183"/>
      <c r="B6" s="184" t="s">
        <v>415</v>
      </c>
      <c r="C6" s="185"/>
      <c r="D6" s="441" t="s">
        <v>132</v>
      </c>
      <c r="E6" s="441"/>
      <c r="F6" s="441"/>
      <c r="G6" s="442" t="s">
        <v>132</v>
      </c>
      <c r="H6" s="442"/>
      <c r="I6" s="443" t="s">
        <v>132</v>
      </c>
      <c r="J6" s="443"/>
      <c r="K6" s="444"/>
      <c r="L6" s="441"/>
      <c r="M6" s="157" t="s">
        <v>132</v>
      </c>
    </row>
    <row r="7" spans="1:13" ht="75" customHeight="1">
      <c r="A7" s="183"/>
      <c r="B7" s="179" t="s">
        <v>416</v>
      </c>
      <c r="C7" s="185"/>
      <c r="D7" s="441" t="s">
        <v>417</v>
      </c>
      <c r="E7" s="441"/>
      <c r="F7" s="441"/>
      <c r="G7" s="442" t="s">
        <v>418</v>
      </c>
      <c r="H7" s="442"/>
      <c r="I7" s="443" t="s">
        <v>310</v>
      </c>
      <c r="J7" s="443"/>
      <c r="K7" s="444" t="s">
        <v>419</v>
      </c>
      <c r="L7" s="441"/>
      <c r="M7" s="157" t="s">
        <v>132</v>
      </c>
    </row>
    <row r="8" spans="1:13" ht="73.5" customHeight="1">
      <c r="A8" s="183" t="s">
        <v>132</v>
      </c>
      <c r="B8" s="179" t="s">
        <v>420</v>
      </c>
      <c r="C8" s="185"/>
      <c r="D8" s="441" t="s">
        <v>421</v>
      </c>
      <c r="E8" s="441"/>
      <c r="F8" s="441"/>
      <c r="G8" s="442" t="s">
        <v>422</v>
      </c>
      <c r="H8" s="442"/>
      <c r="I8" s="443" t="s">
        <v>310</v>
      </c>
      <c r="J8" s="443"/>
      <c r="K8" s="441" t="s">
        <v>423</v>
      </c>
      <c r="L8" s="441"/>
      <c r="M8" s="157" t="s">
        <v>132</v>
      </c>
    </row>
    <row r="9" spans="1:13" ht="36.75" customHeight="1">
      <c r="A9" s="183"/>
      <c r="B9" s="179" t="s">
        <v>424</v>
      </c>
      <c r="C9" s="185"/>
      <c r="D9" s="441" t="s">
        <v>425</v>
      </c>
      <c r="E9" s="441"/>
      <c r="F9" s="441"/>
      <c r="G9" s="442" t="s">
        <v>426</v>
      </c>
      <c r="H9" s="442"/>
      <c r="I9" s="443" t="s">
        <v>310</v>
      </c>
      <c r="J9" s="443"/>
      <c r="K9" s="444" t="s">
        <v>419</v>
      </c>
      <c r="L9" s="441"/>
      <c r="M9" s="157" t="s">
        <v>132</v>
      </c>
    </row>
    <row r="10" spans="1:13">
      <c r="A10" s="183"/>
      <c r="B10" s="179" t="s">
        <v>427</v>
      </c>
      <c r="C10" s="185"/>
      <c r="D10" s="441" t="s">
        <v>428</v>
      </c>
      <c r="E10" s="441"/>
      <c r="F10" s="441"/>
      <c r="G10" s="442" t="s">
        <v>429</v>
      </c>
      <c r="H10" s="442"/>
      <c r="I10" s="443" t="s">
        <v>310</v>
      </c>
      <c r="J10" s="443"/>
      <c r="K10" s="444" t="s">
        <v>419</v>
      </c>
      <c r="L10" s="441"/>
    </row>
  </sheetData>
  <mergeCells count="33">
    <mergeCell ref="D10:F10"/>
    <mergeCell ref="G10:H10"/>
    <mergeCell ref="I10:J10"/>
    <mergeCell ref="K10:L10"/>
    <mergeCell ref="D6:F6"/>
    <mergeCell ref="G6:H6"/>
    <mergeCell ref="I6:J6"/>
    <mergeCell ref="K6:L6"/>
    <mergeCell ref="D7:F7"/>
    <mergeCell ref="G7:H7"/>
    <mergeCell ref="I7:J7"/>
    <mergeCell ref="K7:L7"/>
    <mergeCell ref="D8:F8"/>
    <mergeCell ref="G8:H8"/>
    <mergeCell ref="I8:J8"/>
    <mergeCell ref="K8:L8"/>
    <mergeCell ref="A2:C2"/>
    <mergeCell ref="D2:E2"/>
    <mergeCell ref="F2:G2"/>
    <mergeCell ref="H2:K2"/>
    <mergeCell ref="A3:C3"/>
    <mergeCell ref="D3:E3"/>
    <mergeCell ref="F3:G3"/>
    <mergeCell ref="H3:K3"/>
    <mergeCell ref="D9:F9"/>
    <mergeCell ref="G9:H9"/>
    <mergeCell ref="I9:J9"/>
    <mergeCell ref="K9:L9"/>
    <mergeCell ref="A4:L4"/>
    <mergeCell ref="D5:F5"/>
    <mergeCell ref="G5:H5"/>
    <mergeCell ref="I5:J5"/>
    <mergeCell ref="K5:L5"/>
  </mergeCell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97437C-3448-4DF5-A3AA-8DDB2E8220B7}">
  <dimension ref="C2:O23"/>
  <sheetViews>
    <sheetView topLeftCell="J9" workbookViewId="0">
      <selection activeCell="R15" sqref="R15"/>
    </sheetView>
  </sheetViews>
  <sheetFormatPr defaultRowHeight="15.75"/>
  <cols>
    <col min="4" max="4" width="32.375" customWidth="1"/>
    <col min="5" max="5" width="11.625" customWidth="1"/>
    <col min="10" max="10" width="84.875" customWidth="1"/>
    <col min="14" max="14" width="27.125" customWidth="1"/>
  </cols>
  <sheetData>
    <row r="2" spans="3:15">
      <c r="C2" s="155" t="s">
        <v>132</v>
      </c>
    </row>
    <row r="3" spans="3:15">
      <c r="C3" s="501" t="s">
        <v>128</v>
      </c>
      <c r="D3" s="501"/>
      <c r="E3" s="501"/>
      <c r="F3" s="501" t="s">
        <v>247</v>
      </c>
      <c r="G3" s="501"/>
      <c r="H3" s="502" t="s">
        <v>129</v>
      </c>
      <c r="I3" s="502"/>
      <c r="J3" s="502" t="s">
        <v>130</v>
      </c>
      <c r="K3" s="502"/>
      <c r="L3" s="502"/>
      <c r="M3" s="502"/>
      <c r="N3" s="156" t="s">
        <v>131</v>
      </c>
      <c r="O3" s="157" t="s">
        <v>132</v>
      </c>
    </row>
    <row r="4" spans="3:15">
      <c r="C4" s="503" t="s">
        <v>430</v>
      </c>
      <c r="D4" s="504"/>
      <c r="E4" s="505"/>
      <c r="F4" s="506"/>
      <c r="G4" s="506"/>
      <c r="H4" s="507" t="s">
        <v>134</v>
      </c>
      <c r="I4" s="508"/>
      <c r="J4" s="504" t="s">
        <v>299</v>
      </c>
      <c r="K4" s="504"/>
      <c r="L4" s="504"/>
      <c r="M4" s="505"/>
      <c r="N4" s="177" t="s">
        <v>132</v>
      </c>
      <c r="O4" s="157" t="s">
        <v>132</v>
      </c>
    </row>
    <row r="5" spans="3:15">
      <c r="C5" s="522" t="s">
        <v>137</v>
      </c>
      <c r="D5" s="522"/>
      <c r="E5" s="522"/>
      <c r="F5" s="522"/>
      <c r="G5" s="522"/>
      <c r="H5" s="502" t="s">
        <v>138</v>
      </c>
      <c r="I5" s="502"/>
      <c r="J5" s="522" t="s">
        <v>139</v>
      </c>
      <c r="K5" s="522"/>
      <c r="L5" s="522"/>
      <c r="M5" s="522"/>
      <c r="N5" s="156" t="s">
        <v>140</v>
      </c>
      <c r="O5" s="157" t="s">
        <v>132</v>
      </c>
    </row>
    <row r="6" spans="3:15">
      <c r="C6" s="523" t="s">
        <v>132</v>
      </c>
      <c r="D6" s="524"/>
      <c r="E6" s="524"/>
      <c r="F6" s="524"/>
      <c r="G6" s="525"/>
      <c r="H6" s="526" t="s">
        <v>132</v>
      </c>
      <c r="I6" s="527"/>
      <c r="J6" s="524" t="s">
        <v>132</v>
      </c>
      <c r="K6" s="524"/>
      <c r="L6" s="524"/>
      <c r="M6" s="525"/>
      <c r="N6" s="186" t="s">
        <v>132</v>
      </c>
      <c r="O6" s="157" t="s">
        <v>132</v>
      </c>
    </row>
    <row r="7" spans="3:15">
      <c r="C7" s="538"/>
      <c r="D7" s="538"/>
      <c r="E7" s="538"/>
      <c r="F7" s="538"/>
      <c r="G7" s="538"/>
      <c r="H7" s="538"/>
      <c r="I7" s="538"/>
      <c r="J7" s="538"/>
      <c r="K7" s="538"/>
      <c r="L7" s="538"/>
      <c r="M7" s="538"/>
      <c r="N7" s="538"/>
      <c r="O7" s="157" t="s">
        <v>132</v>
      </c>
    </row>
    <row r="8" spans="3:15">
      <c r="C8" s="501" t="s">
        <v>251</v>
      </c>
      <c r="D8" s="501"/>
      <c r="E8" s="501"/>
      <c r="F8" s="501"/>
      <c r="G8" s="501" t="s">
        <v>361</v>
      </c>
      <c r="H8" s="501"/>
      <c r="I8" s="501"/>
      <c r="J8" s="501"/>
      <c r="K8" s="501"/>
      <c r="L8" s="501" t="s">
        <v>362</v>
      </c>
      <c r="M8" s="501"/>
      <c r="N8" s="501"/>
      <c r="O8" s="501"/>
    </row>
    <row r="9" spans="3:15">
      <c r="C9" s="528" t="s">
        <v>132</v>
      </c>
      <c r="D9" s="529"/>
      <c r="E9" s="529"/>
      <c r="F9" s="530"/>
      <c r="G9" s="529" t="s">
        <v>132</v>
      </c>
      <c r="H9" s="529"/>
      <c r="I9" s="529"/>
      <c r="J9" s="529"/>
      <c r="K9" s="530"/>
      <c r="L9" s="529" t="s">
        <v>132</v>
      </c>
      <c r="M9" s="529"/>
      <c r="N9" s="529"/>
      <c r="O9" s="530"/>
    </row>
    <row r="10" spans="3:15">
      <c r="C10" s="509"/>
      <c r="D10" s="509"/>
      <c r="E10" s="509"/>
      <c r="F10" s="509"/>
      <c r="G10" s="509"/>
      <c r="H10" s="509"/>
      <c r="I10" s="509"/>
      <c r="J10" s="509"/>
      <c r="K10" s="509"/>
      <c r="L10" s="509"/>
      <c r="M10" s="509"/>
      <c r="N10" s="509"/>
      <c r="O10" s="157" t="s">
        <v>132</v>
      </c>
    </row>
    <row r="11" spans="3:15">
      <c r="C11" s="158" t="s">
        <v>144</v>
      </c>
      <c r="D11" s="159" t="s">
        <v>253</v>
      </c>
      <c r="E11" s="160" t="s">
        <v>131</v>
      </c>
      <c r="F11" s="510" t="s">
        <v>146</v>
      </c>
      <c r="G11" s="510"/>
      <c r="H11" s="511"/>
      <c r="I11" s="512" t="s">
        <v>147</v>
      </c>
      <c r="J11" s="513"/>
      <c r="K11" s="514" t="s">
        <v>148</v>
      </c>
      <c r="L11" s="515"/>
      <c r="M11" s="510" t="s">
        <v>149</v>
      </c>
      <c r="N11" s="511"/>
      <c r="O11" s="157" t="s">
        <v>132</v>
      </c>
    </row>
    <row r="12" spans="3:15" ht="32.25" customHeight="1">
      <c r="C12" s="142">
        <v>1</v>
      </c>
      <c r="D12" s="143" t="s">
        <v>431</v>
      </c>
      <c r="E12" s="144"/>
      <c r="F12" s="355" t="s">
        <v>432</v>
      </c>
      <c r="G12" s="355"/>
      <c r="H12" s="356"/>
      <c r="I12" s="357" t="s">
        <v>433</v>
      </c>
      <c r="J12" s="358"/>
      <c r="K12" s="359" t="s">
        <v>132</v>
      </c>
      <c r="L12" s="360"/>
      <c r="M12" s="355" t="s">
        <v>132</v>
      </c>
      <c r="N12" s="356"/>
      <c r="O12" s="157" t="s">
        <v>132</v>
      </c>
    </row>
    <row r="13" spans="3:15" ht="30" customHeight="1">
      <c r="C13" s="142">
        <v>2</v>
      </c>
      <c r="D13" s="143" t="s">
        <v>434</v>
      </c>
      <c r="E13" s="144"/>
      <c r="F13" s="355" t="s">
        <v>435</v>
      </c>
      <c r="G13" s="355"/>
      <c r="H13" s="356"/>
      <c r="I13" s="357" t="s">
        <v>436</v>
      </c>
      <c r="J13" s="358"/>
      <c r="K13" s="359" t="s">
        <v>132</v>
      </c>
      <c r="L13" s="360"/>
      <c r="M13" s="355" t="s">
        <v>132</v>
      </c>
      <c r="N13" s="356"/>
      <c r="O13" s="157" t="s">
        <v>132</v>
      </c>
    </row>
    <row r="14" spans="3:15" ht="39" customHeight="1">
      <c r="C14" s="142">
        <v>3</v>
      </c>
      <c r="D14" s="143" t="s">
        <v>437</v>
      </c>
      <c r="E14" s="144"/>
      <c r="F14" s="355" t="s">
        <v>438</v>
      </c>
      <c r="G14" s="355"/>
      <c r="H14" s="356"/>
      <c r="I14" s="357" t="s">
        <v>338</v>
      </c>
      <c r="J14" s="358"/>
      <c r="K14" s="359" t="s">
        <v>132</v>
      </c>
      <c r="L14" s="360"/>
      <c r="M14" s="355" t="s">
        <v>132</v>
      </c>
      <c r="N14" s="356"/>
      <c r="O14" s="157" t="s">
        <v>132</v>
      </c>
    </row>
    <row r="15" spans="3:15" ht="33.75" customHeight="1">
      <c r="C15" s="142">
        <v>4</v>
      </c>
      <c r="D15" s="143" t="s">
        <v>437</v>
      </c>
      <c r="E15" s="144"/>
      <c r="F15" s="355" t="s">
        <v>439</v>
      </c>
      <c r="G15" s="355"/>
      <c r="H15" s="356"/>
      <c r="I15" s="357" t="s">
        <v>338</v>
      </c>
      <c r="J15" s="358"/>
      <c r="K15" s="359" t="s">
        <v>132</v>
      </c>
      <c r="L15" s="360"/>
      <c r="M15" s="355" t="s">
        <v>132</v>
      </c>
      <c r="N15" s="356"/>
      <c r="O15" s="157" t="s">
        <v>132</v>
      </c>
    </row>
    <row r="16" spans="3:15" ht="76.5" customHeight="1">
      <c r="C16" s="142">
        <v>5</v>
      </c>
      <c r="D16" s="143" t="s">
        <v>440</v>
      </c>
      <c r="E16" s="145" t="s">
        <v>132</v>
      </c>
      <c r="F16" s="355" t="s">
        <v>441</v>
      </c>
      <c r="G16" s="355"/>
      <c r="H16" s="356"/>
      <c r="I16" s="357" t="s">
        <v>442</v>
      </c>
      <c r="J16" s="358"/>
      <c r="K16" s="359" t="s">
        <v>132</v>
      </c>
      <c r="L16" s="360"/>
      <c r="M16" s="355" t="s">
        <v>132</v>
      </c>
      <c r="N16" s="356"/>
      <c r="O16" s="157" t="s">
        <v>132</v>
      </c>
    </row>
    <row r="17" spans="3:15" ht="15.75" customHeight="1">
      <c r="C17" s="148" t="s">
        <v>132</v>
      </c>
      <c r="D17" s="149" t="s">
        <v>132</v>
      </c>
      <c r="E17" s="153" t="s">
        <v>132</v>
      </c>
      <c r="F17" s="516" t="s">
        <v>132</v>
      </c>
      <c r="G17" s="516"/>
      <c r="H17" s="517"/>
      <c r="I17" s="518" t="s">
        <v>132</v>
      </c>
      <c r="J17" s="519"/>
      <c r="K17" s="520" t="s">
        <v>132</v>
      </c>
      <c r="L17" s="521"/>
      <c r="M17" s="516" t="s">
        <v>132</v>
      </c>
      <c r="N17" s="517"/>
      <c r="O17" s="157" t="s">
        <v>132</v>
      </c>
    </row>
    <row r="18" spans="3:15" ht="15.75" customHeight="1">
      <c r="C18" s="148" t="s">
        <v>132</v>
      </c>
      <c r="D18" s="149" t="s">
        <v>132</v>
      </c>
      <c r="E18" s="153" t="s">
        <v>132</v>
      </c>
      <c r="F18" s="516" t="s">
        <v>132</v>
      </c>
      <c r="G18" s="516"/>
      <c r="H18" s="517"/>
      <c r="I18" s="518" t="s">
        <v>132</v>
      </c>
      <c r="J18" s="519"/>
      <c r="K18" s="520" t="s">
        <v>132</v>
      </c>
      <c r="L18" s="521"/>
      <c r="M18" s="516" t="s">
        <v>132</v>
      </c>
      <c r="N18" s="517"/>
      <c r="O18" s="157" t="s">
        <v>132</v>
      </c>
    </row>
    <row r="19" spans="3:15" ht="15.75" customHeight="1">
      <c r="C19" s="148" t="s">
        <v>132</v>
      </c>
      <c r="D19" s="149" t="s">
        <v>132</v>
      </c>
      <c r="E19" s="153" t="s">
        <v>132</v>
      </c>
      <c r="F19" s="516" t="s">
        <v>132</v>
      </c>
      <c r="G19" s="516"/>
      <c r="H19" s="517"/>
      <c r="I19" s="518" t="s">
        <v>132</v>
      </c>
      <c r="J19" s="519"/>
      <c r="K19" s="520" t="s">
        <v>132</v>
      </c>
      <c r="L19" s="521"/>
      <c r="M19" s="516" t="s">
        <v>132</v>
      </c>
      <c r="N19" s="517"/>
      <c r="O19" s="157" t="s">
        <v>132</v>
      </c>
    </row>
    <row r="20" spans="3:15" ht="15.75" customHeight="1">
      <c r="C20" s="148" t="s">
        <v>132</v>
      </c>
      <c r="D20" s="149" t="s">
        <v>132</v>
      </c>
      <c r="E20" s="150"/>
      <c r="F20" s="516" t="s">
        <v>132</v>
      </c>
      <c r="G20" s="516"/>
      <c r="H20" s="517"/>
      <c r="I20" s="518" t="s">
        <v>132</v>
      </c>
      <c r="J20" s="519"/>
      <c r="K20" s="520" t="s">
        <v>132</v>
      </c>
      <c r="L20" s="521"/>
      <c r="M20" s="516" t="s">
        <v>132</v>
      </c>
      <c r="N20" s="517"/>
      <c r="O20" s="157" t="s">
        <v>132</v>
      </c>
    </row>
    <row r="21" spans="3:15" ht="15.75" customHeight="1">
      <c r="C21" s="148" t="s">
        <v>132</v>
      </c>
      <c r="D21" s="149" t="s">
        <v>132</v>
      </c>
      <c r="E21" s="150"/>
      <c r="F21" s="516" t="s">
        <v>132</v>
      </c>
      <c r="G21" s="516"/>
      <c r="H21" s="517"/>
      <c r="I21" s="518" t="s">
        <v>132</v>
      </c>
      <c r="J21" s="519"/>
      <c r="K21" s="520" t="s">
        <v>132</v>
      </c>
      <c r="L21" s="521"/>
      <c r="M21" s="516" t="s">
        <v>132</v>
      </c>
      <c r="N21" s="517"/>
      <c r="O21" s="157" t="s">
        <v>132</v>
      </c>
    </row>
    <row r="22" spans="3:15" ht="15.75" customHeight="1">
      <c r="C22" s="148" t="s">
        <v>132</v>
      </c>
      <c r="D22" s="149" t="s">
        <v>132</v>
      </c>
      <c r="E22" s="187" t="s">
        <v>132</v>
      </c>
      <c r="F22" s="539" t="s">
        <v>132</v>
      </c>
      <c r="G22" s="539"/>
      <c r="H22" s="540"/>
      <c r="I22" s="541" t="s">
        <v>132</v>
      </c>
      <c r="J22" s="542"/>
      <c r="K22" s="543" t="s">
        <v>132</v>
      </c>
      <c r="L22" s="544"/>
      <c r="M22" s="539" t="s">
        <v>132</v>
      </c>
      <c r="N22" s="540"/>
      <c r="O22" s="157" t="s">
        <v>132</v>
      </c>
    </row>
    <row r="23" spans="3:15">
      <c r="C23" s="161" t="s">
        <v>132</v>
      </c>
    </row>
  </sheetData>
  <mergeCells count="70">
    <mergeCell ref="C3:E3"/>
    <mergeCell ref="F3:G3"/>
    <mergeCell ref="H3:I3"/>
    <mergeCell ref="J3:M3"/>
    <mergeCell ref="C4:E4"/>
    <mergeCell ref="F4:G4"/>
    <mergeCell ref="H4:I4"/>
    <mergeCell ref="J4:M4"/>
    <mergeCell ref="C5:G5"/>
    <mergeCell ref="H5:I5"/>
    <mergeCell ref="J5:M5"/>
    <mergeCell ref="C6:G6"/>
    <mergeCell ref="H6:I6"/>
    <mergeCell ref="J6:M6"/>
    <mergeCell ref="F12:H12"/>
    <mergeCell ref="I12:J12"/>
    <mergeCell ref="K12:L12"/>
    <mergeCell ref="M12:N12"/>
    <mergeCell ref="C7:N7"/>
    <mergeCell ref="C8:F8"/>
    <mergeCell ref="G8:K8"/>
    <mergeCell ref="L8:O8"/>
    <mergeCell ref="C9:F9"/>
    <mergeCell ref="G9:K9"/>
    <mergeCell ref="L9:O9"/>
    <mergeCell ref="C10:N10"/>
    <mergeCell ref="F11:H11"/>
    <mergeCell ref="I11:J11"/>
    <mergeCell ref="K11:L11"/>
    <mergeCell ref="M11:N11"/>
    <mergeCell ref="F13:H13"/>
    <mergeCell ref="I13:J13"/>
    <mergeCell ref="K13:L13"/>
    <mergeCell ref="M13:N13"/>
    <mergeCell ref="F14:H14"/>
    <mergeCell ref="I14:J14"/>
    <mergeCell ref="K14:L14"/>
    <mergeCell ref="M14:N14"/>
    <mergeCell ref="F15:H15"/>
    <mergeCell ref="I15:J15"/>
    <mergeCell ref="K15:L15"/>
    <mergeCell ref="M15:N15"/>
    <mergeCell ref="F16:H16"/>
    <mergeCell ref="I16:J16"/>
    <mergeCell ref="K16:L16"/>
    <mergeCell ref="M16:N16"/>
    <mergeCell ref="F17:H17"/>
    <mergeCell ref="I17:J17"/>
    <mergeCell ref="K17:L17"/>
    <mergeCell ref="M17:N17"/>
    <mergeCell ref="F18:H18"/>
    <mergeCell ref="I18:J18"/>
    <mergeCell ref="K18:L18"/>
    <mergeCell ref="M18:N18"/>
    <mergeCell ref="F19:H19"/>
    <mergeCell ref="I19:J19"/>
    <mergeCell ref="K19:L19"/>
    <mergeCell ref="M19:N19"/>
    <mergeCell ref="F20:H20"/>
    <mergeCell ref="I20:J20"/>
    <mergeCell ref="K20:L20"/>
    <mergeCell ref="M20:N20"/>
    <mergeCell ref="F21:H21"/>
    <mergeCell ref="I21:J21"/>
    <mergeCell ref="K21:L21"/>
    <mergeCell ref="M21:N21"/>
    <mergeCell ref="F22:H22"/>
    <mergeCell ref="I22:J22"/>
    <mergeCell ref="K22:L22"/>
    <mergeCell ref="M22:N22"/>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4A051A-96B9-4D39-8D21-3B1BEDE3407D}">
  <dimension ref="C3:O24"/>
  <sheetViews>
    <sheetView topLeftCell="A12" workbookViewId="0">
      <selection activeCell="M13" sqref="M13:N13"/>
    </sheetView>
  </sheetViews>
  <sheetFormatPr defaultRowHeight="15.75"/>
  <cols>
    <col min="1" max="3" width="9" style="189"/>
    <col min="4" max="4" width="32.625" style="189" customWidth="1"/>
    <col min="5" max="16384" width="9" style="189"/>
  </cols>
  <sheetData>
    <row r="3" spans="3:15">
      <c r="C3" s="188" t="s">
        <v>132</v>
      </c>
    </row>
    <row r="4" spans="3:15" ht="16.5">
      <c r="C4" s="445" t="s">
        <v>128</v>
      </c>
      <c r="D4" s="445"/>
      <c r="E4" s="445"/>
      <c r="F4" s="445" t="s">
        <v>247</v>
      </c>
      <c r="G4" s="445"/>
      <c r="H4" s="446" t="s">
        <v>129</v>
      </c>
      <c r="I4" s="446"/>
      <c r="J4" s="446" t="s">
        <v>130</v>
      </c>
      <c r="K4" s="446"/>
      <c r="L4" s="446"/>
      <c r="M4" s="446"/>
      <c r="N4" s="190" t="s">
        <v>131</v>
      </c>
      <c r="O4" s="191" t="s">
        <v>132</v>
      </c>
    </row>
    <row r="5" spans="3:15" ht="16.5">
      <c r="C5" s="447" t="s">
        <v>443</v>
      </c>
      <c r="D5" s="448"/>
      <c r="E5" s="449"/>
      <c r="F5" s="450"/>
      <c r="G5" s="450"/>
      <c r="H5" s="451" t="s">
        <v>134</v>
      </c>
      <c r="I5" s="452"/>
      <c r="J5" s="448" t="s">
        <v>299</v>
      </c>
      <c r="K5" s="448"/>
      <c r="L5" s="448"/>
      <c r="M5" s="449"/>
      <c r="N5" s="192" t="s">
        <v>132</v>
      </c>
      <c r="O5" s="191" t="s">
        <v>132</v>
      </c>
    </row>
    <row r="6" spans="3:15" ht="21.75">
      <c r="C6" s="453" t="s">
        <v>137</v>
      </c>
      <c r="D6" s="453"/>
      <c r="E6" s="453"/>
      <c r="F6" s="453"/>
      <c r="G6" s="453"/>
      <c r="H6" s="446" t="s">
        <v>138</v>
      </c>
      <c r="I6" s="446"/>
      <c r="J6" s="453" t="s">
        <v>139</v>
      </c>
      <c r="K6" s="453"/>
      <c r="L6" s="453"/>
      <c r="M6" s="453"/>
      <c r="N6" s="190" t="s">
        <v>140</v>
      </c>
      <c r="O6" s="191" t="s">
        <v>132</v>
      </c>
    </row>
    <row r="7" spans="3:15" ht="16.5">
      <c r="C7" s="454" t="s">
        <v>132</v>
      </c>
      <c r="D7" s="455"/>
      <c r="E7" s="455"/>
      <c r="F7" s="455"/>
      <c r="G7" s="456"/>
      <c r="H7" s="457" t="s">
        <v>132</v>
      </c>
      <c r="I7" s="458"/>
      <c r="J7" s="455" t="s">
        <v>132</v>
      </c>
      <c r="K7" s="455"/>
      <c r="L7" s="455"/>
      <c r="M7" s="456"/>
      <c r="N7" s="193" t="s">
        <v>132</v>
      </c>
      <c r="O7" s="191" t="s">
        <v>132</v>
      </c>
    </row>
    <row r="8" spans="3:15" ht="16.5">
      <c r="C8" s="465"/>
      <c r="D8" s="465"/>
      <c r="E8" s="465"/>
      <c r="F8" s="465"/>
      <c r="G8" s="465"/>
      <c r="H8" s="465"/>
      <c r="I8" s="465"/>
      <c r="J8" s="465"/>
      <c r="K8" s="465"/>
      <c r="L8" s="465"/>
      <c r="M8" s="465"/>
      <c r="N8" s="465"/>
      <c r="O8" s="191" t="s">
        <v>132</v>
      </c>
    </row>
    <row r="9" spans="3:15">
      <c r="C9" s="445" t="s">
        <v>251</v>
      </c>
      <c r="D9" s="445"/>
      <c r="E9" s="445"/>
      <c r="F9" s="445"/>
      <c r="G9" s="445" t="s">
        <v>361</v>
      </c>
      <c r="H9" s="445"/>
      <c r="I9" s="445"/>
      <c r="J9" s="445"/>
      <c r="K9" s="445"/>
      <c r="L9" s="445" t="s">
        <v>362</v>
      </c>
      <c r="M9" s="445"/>
      <c r="N9" s="445"/>
      <c r="O9" s="445"/>
    </row>
    <row r="10" spans="3:15">
      <c r="C10" s="466" t="s">
        <v>132</v>
      </c>
      <c r="D10" s="467"/>
      <c r="E10" s="467"/>
      <c r="F10" s="468"/>
      <c r="G10" s="467" t="s">
        <v>132</v>
      </c>
      <c r="H10" s="467"/>
      <c r="I10" s="467"/>
      <c r="J10" s="467"/>
      <c r="K10" s="468"/>
      <c r="L10" s="467" t="s">
        <v>132</v>
      </c>
      <c r="M10" s="467"/>
      <c r="N10" s="467"/>
      <c r="O10" s="468"/>
    </row>
    <row r="11" spans="3:15" ht="16.5">
      <c r="C11" s="469"/>
      <c r="D11" s="469"/>
      <c r="E11" s="469"/>
      <c r="F11" s="469"/>
      <c r="G11" s="469"/>
      <c r="H11" s="469"/>
      <c r="I11" s="469"/>
      <c r="J11" s="469"/>
      <c r="K11" s="469"/>
      <c r="L11" s="469"/>
      <c r="M11" s="469"/>
      <c r="N11" s="469"/>
      <c r="O11" s="191" t="s">
        <v>132</v>
      </c>
    </row>
    <row r="12" spans="3:15" ht="33">
      <c r="C12" s="194" t="s">
        <v>144</v>
      </c>
      <c r="D12" s="195" t="s">
        <v>253</v>
      </c>
      <c r="E12" s="196" t="s">
        <v>131</v>
      </c>
      <c r="F12" s="470" t="s">
        <v>146</v>
      </c>
      <c r="G12" s="470"/>
      <c r="H12" s="471"/>
      <c r="I12" s="472" t="s">
        <v>147</v>
      </c>
      <c r="J12" s="473"/>
      <c r="K12" s="474" t="s">
        <v>148</v>
      </c>
      <c r="L12" s="475"/>
      <c r="M12" s="470" t="s">
        <v>149</v>
      </c>
      <c r="N12" s="471"/>
      <c r="O12" s="191" t="s">
        <v>132</v>
      </c>
    </row>
    <row r="13" spans="3:15" ht="72.75" customHeight="1">
      <c r="C13" s="197" t="s">
        <v>132</v>
      </c>
      <c r="D13" s="178" t="s">
        <v>444</v>
      </c>
      <c r="E13" s="198"/>
      <c r="F13" s="459" t="s">
        <v>445</v>
      </c>
      <c r="G13" s="459"/>
      <c r="H13" s="460"/>
      <c r="I13" s="461" t="s">
        <v>446</v>
      </c>
      <c r="J13" s="462"/>
      <c r="K13" s="463" t="s">
        <v>132</v>
      </c>
      <c r="L13" s="464"/>
      <c r="M13" s="459" t="s">
        <v>132</v>
      </c>
      <c r="N13" s="460"/>
      <c r="O13" s="191" t="s">
        <v>132</v>
      </c>
    </row>
    <row r="14" spans="3:15" ht="68.25" customHeight="1">
      <c r="C14" s="197" t="s">
        <v>132</v>
      </c>
      <c r="D14" s="178" t="s">
        <v>447</v>
      </c>
      <c r="E14" s="198"/>
      <c r="F14" s="459" t="s">
        <v>448</v>
      </c>
      <c r="G14" s="459"/>
      <c r="H14" s="460"/>
      <c r="I14" s="461" t="s">
        <v>446</v>
      </c>
      <c r="J14" s="462"/>
      <c r="K14" s="463" t="s">
        <v>132</v>
      </c>
      <c r="L14" s="464"/>
      <c r="M14" s="459" t="s">
        <v>132</v>
      </c>
      <c r="N14" s="460"/>
      <c r="O14" s="191" t="s">
        <v>132</v>
      </c>
    </row>
    <row r="15" spans="3:15" ht="66" customHeight="1">
      <c r="C15" s="197" t="s">
        <v>132</v>
      </c>
      <c r="D15" s="178" t="s">
        <v>449</v>
      </c>
      <c r="E15" s="198"/>
      <c r="F15" s="459" t="s">
        <v>450</v>
      </c>
      <c r="G15" s="459"/>
      <c r="H15" s="460"/>
      <c r="I15" s="461" t="s">
        <v>446</v>
      </c>
      <c r="J15" s="462"/>
      <c r="K15" s="463" t="s">
        <v>132</v>
      </c>
      <c r="L15" s="464"/>
      <c r="M15" s="459" t="s">
        <v>132</v>
      </c>
      <c r="N15" s="460"/>
      <c r="O15" s="191" t="s">
        <v>132</v>
      </c>
    </row>
    <row r="16" spans="3:15" ht="59.25" customHeight="1">
      <c r="C16" s="197" t="s">
        <v>132</v>
      </c>
      <c r="D16" s="178" t="s">
        <v>451</v>
      </c>
      <c r="E16" s="198"/>
      <c r="F16" s="459" t="s">
        <v>450</v>
      </c>
      <c r="G16" s="459"/>
      <c r="H16" s="460"/>
      <c r="I16" s="461" t="s">
        <v>446</v>
      </c>
      <c r="J16" s="462"/>
      <c r="K16" s="463" t="s">
        <v>132</v>
      </c>
      <c r="L16" s="464"/>
      <c r="M16" s="459" t="s">
        <v>132</v>
      </c>
      <c r="N16" s="460"/>
      <c r="O16" s="191" t="s">
        <v>132</v>
      </c>
    </row>
    <row r="17" spans="3:15" ht="72" customHeight="1">
      <c r="C17" s="197" t="s">
        <v>132</v>
      </c>
      <c r="D17" s="178" t="s">
        <v>452</v>
      </c>
      <c r="E17" s="199" t="s">
        <v>132</v>
      </c>
      <c r="F17" s="459" t="s">
        <v>453</v>
      </c>
      <c r="G17" s="459"/>
      <c r="H17" s="460"/>
      <c r="I17" s="461" t="s">
        <v>446</v>
      </c>
      <c r="J17" s="462"/>
      <c r="K17" s="463" t="s">
        <v>132</v>
      </c>
      <c r="L17" s="464"/>
      <c r="M17" s="459" t="s">
        <v>132</v>
      </c>
      <c r="N17" s="460"/>
      <c r="O17" s="191" t="s">
        <v>132</v>
      </c>
    </row>
    <row r="18" spans="3:15" ht="48" customHeight="1">
      <c r="C18" s="197" t="s">
        <v>132</v>
      </c>
      <c r="D18" s="178" t="s">
        <v>454</v>
      </c>
      <c r="E18" s="199" t="s">
        <v>132</v>
      </c>
      <c r="F18" s="459" t="s">
        <v>455</v>
      </c>
      <c r="G18" s="459"/>
      <c r="H18" s="460"/>
      <c r="I18" s="461" t="s">
        <v>132</v>
      </c>
      <c r="J18" s="462"/>
      <c r="K18" s="463" t="s">
        <v>132</v>
      </c>
      <c r="L18" s="464"/>
      <c r="M18" s="459" t="s">
        <v>132</v>
      </c>
      <c r="N18" s="460"/>
      <c r="O18" s="191" t="s">
        <v>132</v>
      </c>
    </row>
    <row r="19" spans="3:15" ht="42.75" customHeight="1">
      <c r="C19" s="197" t="s">
        <v>132</v>
      </c>
      <c r="D19" s="178" t="s">
        <v>456</v>
      </c>
      <c r="E19" s="199" t="s">
        <v>132</v>
      </c>
      <c r="F19" s="459" t="s">
        <v>457</v>
      </c>
      <c r="G19" s="459"/>
      <c r="H19" s="460"/>
      <c r="I19" s="461" t="s">
        <v>132</v>
      </c>
      <c r="J19" s="462"/>
      <c r="K19" s="463" t="s">
        <v>132</v>
      </c>
      <c r="L19" s="464"/>
      <c r="M19" s="459" t="s">
        <v>132</v>
      </c>
      <c r="N19" s="460"/>
      <c r="O19" s="191" t="s">
        <v>132</v>
      </c>
    </row>
    <row r="20" spans="3:15" ht="15.75" customHeight="1">
      <c r="C20" s="197" t="s">
        <v>132</v>
      </c>
      <c r="D20" s="178" t="s">
        <v>132</v>
      </c>
      <c r="E20" s="199" t="s">
        <v>132</v>
      </c>
      <c r="F20" s="459" t="s">
        <v>132</v>
      </c>
      <c r="G20" s="459"/>
      <c r="H20" s="460"/>
      <c r="I20" s="461" t="s">
        <v>132</v>
      </c>
      <c r="J20" s="462"/>
      <c r="K20" s="463" t="s">
        <v>132</v>
      </c>
      <c r="L20" s="464"/>
      <c r="M20" s="459" t="s">
        <v>132</v>
      </c>
      <c r="N20" s="460"/>
      <c r="O20" s="191" t="s">
        <v>132</v>
      </c>
    </row>
    <row r="21" spans="3:15" ht="15.75" customHeight="1">
      <c r="C21" s="197" t="s">
        <v>132</v>
      </c>
      <c r="D21" s="178" t="s">
        <v>132</v>
      </c>
      <c r="E21" s="198"/>
      <c r="F21" s="459" t="s">
        <v>132</v>
      </c>
      <c r="G21" s="459"/>
      <c r="H21" s="460"/>
      <c r="I21" s="461" t="s">
        <v>132</v>
      </c>
      <c r="J21" s="462"/>
      <c r="K21" s="463" t="s">
        <v>132</v>
      </c>
      <c r="L21" s="464"/>
      <c r="M21" s="459" t="s">
        <v>132</v>
      </c>
      <c r="N21" s="460"/>
      <c r="O21" s="191" t="s">
        <v>132</v>
      </c>
    </row>
    <row r="22" spans="3:15" ht="15.75" customHeight="1">
      <c r="C22" s="197" t="s">
        <v>132</v>
      </c>
      <c r="D22" s="178" t="s">
        <v>132</v>
      </c>
      <c r="E22" s="198"/>
      <c r="F22" s="459" t="s">
        <v>132</v>
      </c>
      <c r="G22" s="459"/>
      <c r="H22" s="460"/>
      <c r="I22" s="461" t="s">
        <v>132</v>
      </c>
      <c r="J22" s="462"/>
      <c r="K22" s="463" t="s">
        <v>132</v>
      </c>
      <c r="L22" s="464"/>
      <c r="M22" s="459" t="s">
        <v>132</v>
      </c>
      <c r="N22" s="460"/>
      <c r="O22" s="191" t="s">
        <v>132</v>
      </c>
    </row>
    <row r="23" spans="3:15" ht="15.75" customHeight="1">
      <c r="C23" s="197" t="s">
        <v>132</v>
      </c>
      <c r="D23" s="178" t="s">
        <v>132</v>
      </c>
      <c r="E23" s="200" t="s">
        <v>132</v>
      </c>
      <c r="F23" s="476" t="s">
        <v>132</v>
      </c>
      <c r="G23" s="476"/>
      <c r="H23" s="477"/>
      <c r="I23" s="478" t="s">
        <v>132</v>
      </c>
      <c r="J23" s="479"/>
      <c r="K23" s="480" t="s">
        <v>132</v>
      </c>
      <c r="L23" s="481"/>
      <c r="M23" s="476" t="s">
        <v>132</v>
      </c>
      <c r="N23" s="477"/>
      <c r="O23" s="191" t="s">
        <v>132</v>
      </c>
    </row>
    <row r="24" spans="3:15">
      <c r="C24" s="201" t="s">
        <v>132</v>
      </c>
    </row>
  </sheetData>
  <mergeCells count="70">
    <mergeCell ref="F22:H22"/>
    <mergeCell ref="I22:J22"/>
    <mergeCell ref="K22:L22"/>
    <mergeCell ref="M22:N22"/>
    <mergeCell ref="F23:H23"/>
    <mergeCell ref="I23:J23"/>
    <mergeCell ref="K23:L23"/>
    <mergeCell ref="M23:N23"/>
    <mergeCell ref="F20:H20"/>
    <mergeCell ref="I20:J20"/>
    <mergeCell ref="K20:L20"/>
    <mergeCell ref="M20:N20"/>
    <mergeCell ref="F21:H21"/>
    <mergeCell ref="I21:J21"/>
    <mergeCell ref="K21:L21"/>
    <mergeCell ref="M21:N21"/>
    <mergeCell ref="F18:H18"/>
    <mergeCell ref="I18:J18"/>
    <mergeCell ref="K18:L18"/>
    <mergeCell ref="M18:N18"/>
    <mergeCell ref="F19:H19"/>
    <mergeCell ref="I19:J19"/>
    <mergeCell ref="K19:L19"/>
    <mergeCell ref="M19:N19"/>
    <mergeCell ref="F16:H16"/>
    <mergeCell ref="I16:J16"/>
    <mergeCell ref="K16:L16"/>
    <mergeCell ref="M16:N16"/>
    <mergeCell ref="F17:H17"/>
    <mergeCell ref="I17:J17"/>
    <mergeCell ref="K17:L17"/>
    <mergeCell ref="M17:N17"/>
    <mergeCell ref="F14:H14"/>
    <mergeCell ref="I14:J14"/>
    <mergeCell ref="K14:L14"/>
    <mergeCell ref="M14:N14"/>
    <mergeCell ref="F15:H15"/>
    <mergeCell ref="I15:J15"/>
    <mergeCell ref="K15:L15"/>
    <mergeCell ref="M15:N15"/>
    <mergeCell ref="F13:H13"/>
    <mergeCell ref="I13:J13"/>
    <mergeCell ref="K13:L13"/>
    <mergeCell ref="M13:N13"/>
    <mergeCell ref="C8:N8"/>
    <mergeCell ref="C9:F9"/>
    <mergeCell ref="G9:K9"/>
    <mergeCell ref="L9:O9"/>
    <mergeCell ref="C10:F10"/>
    <mergeCell ref="G10:K10"/>
    <mergeCell ref="L10:O10"/>
    <mergeCell ref="C11:N11"/>
    <mergeCell ref="F12:H12"/>
    <mergeCell ref="I12:J12"/>
    <mergeCell ref="K12:L12"/>
    <mergeCell ref="M12:N12"/>
    <mergeCell ref="C6:G6"/>
    <mergeCell ref="H6:I6"/>
    <mergeCell ref="J6:M6"/>
    <mergeCell ref="C7:G7"/>
    <mergeCell ref="H7:I7"/>
    <mergeCell ref="J7:M7"/>
    <mergeCell ref="C4:E4"/>
    <mergeCell ref="F4:G4"/>
    <mergeCell ref="H4:I4"/>
    <mergeCell ref="J4:M4"/>
    <mergeCell ref="C5:E5"/>
    <mergeCell ref="F5:G5"/>
    <mergeCell ref="H5:I5"/>
    <mergeCell ref="J5:M5"/>
  </mergeCell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ECD526-2CD6-4C24-ACD5-1291C06292FB}">
  <dimension ref="C2:Y36"/>
  <sheetViews>
    <sheetView tabSelected="1" topLeftCell="A13" workbookViewId="0">
      <selection activeCell="E15" sqref="E15:G15"/>
    </sheetView>
  </sheetViews>
  <sheetFormatPr defaultRowHeight="15.75"/>
  <cols>
    <col min="1" max="3" width="9" style="189"/>
    <col min="4" max="4" width="25.125" style="189" customWidth="1"/>
    <col min="5" max="6" width="9" style="189"/>
    <col min="7" max="7" width="28.125" style="189" customWidth="1"/>
    <col min="8" max="8" width="36.125" style="189" customWidth="1"/>
    <col min="9" max="9" width="9" style="189"/>
    <col min="10" max="10" width="17.5" style="189" customWidth="1"/>
    <col min="11" max="16384" width="9" style="189"/>
  </cols>
  <sheetData>
    <row r="2" spans="3:18">
      <c r="C2" s="188" t="s">
        <v>132</v>
      </c>
    </row>
    <row r="3" spans="3:18" ht="16.5">
      <c r="C3" s="445" t="s">
        <v>128</v>
      </c>
      <c r="D3" s="445"/>
      <c r="E3" s="445"/>
      <c r="F3" s="445" t="s">
        <v>247</v>
      </c>
      <c r="G3" s="445"/>
      <c r="H3" s="446" t="s">
        <v>129</v>
      </c>
      <c r="I3" s="446"/>
      <c r="J3" s="446" t="s">
        <v>130</v>
      </c>
      <c r="K3" s="446"/>
      <c r="L3" s="446"/>
      <c r="M3" s="446"/>
      <c r="N3" s="190" t="s">
        <v>131</v>
      </c>
      <c r="O3" s="191" t="s">
        <v>132</v>
      </c>
    </row>
    <row r="4" spans="3:18" ht="16.5">
      <c r="C4" s="447" t="s">
        <v>132</v>
      </c>
      <c r="D4" s="448"/>
      <c r="E4" s="449"/>
      <c r="F4" s="450"/>
      <c r="G4" s="450"/>
      <c r="H4" s="451" t="s">
        <v>134</v>
      </c>
      <c r="I4" s="452"/>
      <c r="J4" s="448" t="s">
        <v>299</v>
      </c>
      <c r="K4" s="448"/>
      <c r="L4" s="448"/>
      <c r="M4" s="449"/>
      <c r="N4" s="192" t="s">
        <v>132</v>
      </c>
      <c r="O4" s="191" t="s">
        <v>132</v>
      </c>
    </row>
    <row r="5" spans="3:18" ht="21.75">
      <c r="C5" s="453" t="s">
        <v>137</v>
      </c>
      <c r="D5" s="453"/>
      <c r="E5" s="453"/>
      <c r="F5" s="453"/>
      <c r="G5" s="453"/>
      <c r="H5" s="446" t="s">
        <v>138</v>
      </c>
      <c r="I5" s="446"/>
      <c r="J5" s="453" t="s">
        <v>139</v>
      </c>
      <c r="K5" s="453"/>
      <c r="L5" s="453"/>
      <c r="M5" s="453"/>
      <c r="N5" s="190" t="s">
        <v>140</v>
      </c>
      <c r="O5" s="191" t="s">
        <v>132</v>
      </c>
    </row>
    <row r="6" spans="3:18" ht="16.5">
      <c r="C6" s="454" t="s">
        <v>132</v>
      </c>
      <c r="D6" s="455"/>
      <c r="E6" s="455"/>
      <c r="F6" s="455"/>
      <c r="G6" s="456"/>
      <c r="H6" s="457" t="s">
        <v>132</v>
      </c>
      <c r="I6" s="458"/>
      <c r="J6" s="455" t="s">
        <v>132</v>
      </c>
      <c r="K6" s="455"/>
      <c r="L6" s="455"/>
      <c r="M6" s="456"/>
      <c r="N6" s="193" t="s">
        <v>132</v>
      </c>
      <c r="O6" s="191" t="s">
        <v>132</v>
      </c>
    </row>
    <row r="7" spans="3:18" ht="16.5">
      <c r="C7" s="465"/>
      <c r="D7" s="465"/>
      <c r="E7" s="465"/>
      <c r="F7" s="465"/>
      <c r="G7" s="465"/>
      <c r="H7" s="465"/>
      <c r="I7" s="465"/>
      <c r="J7" s="465"/>
      <c r="K7" s="465"/>
      <c r="L7" s="465"/>
      <c r="M7" s="465"/>
      <c r="N7" s="465"/>
      <c r="O7" s="191" t="s">
        <v>132</v>
      </c>
    </row>
    <row r="8" spans="3:18">
      <c r="C8" s="445" t="s">
        <v>251</v>
      </c>
      <c r="D8" s="445"/>
      <c r="E8" s="445"/>
      <c r="F8" s="445"/>
      <c r="G8" s="445" t="s">
        <v>361</v>
      </c>
      <c r="H8" s="445"/>
      <c r="I8" s="445"/>
      <c r="J8" s="445"/>
      <c r="K8" s="445"/>
      <c r="L8" s="445" t="s">
        <v>362</v>
      </c>
      <c r="M8" s="445"/>
      <c r="N8" s="445"/>
      <c r="O8" s="445"/>
    </row>
    <row r="9" spans="3:18">
      <c r="C9" s="466" t="s">
        <v>132</v>
      </c>
      <c r="D9" s="467"/>
      <c r="E9" s="467"/>
      <c r="F9" s="468"/>
      <c r="G9" s="467" t="s">
        <v>132</v>
      </c>
      <c r="H9" s="467"/>
      <c r="I9" s="467"/>
      <c r="J9" s="467"/>
      <c r="K9" s="468"/>
      <c r="L9" s="467" t="s">
        <v>132</v>
      </c>
      <c r="M9" s="467"/>
      <c r="N9" s="467"/>
      <c r="O9" s="468"/>
    </row>
    <row r="10" spans="3:18" ht="16.5">
      <c r="C10" s="469"/>
      <c r="D10" s="469"/>
      <c r="E10" s="469"/>
      <c r="F10" s="469"/>
      <c r="G10" s="469"/>
      <c r="H10" s="469"/>
      <c r="I10" s="469"/>
      <c r="J10" s="469"/>
      <c r="K10" s="469"/>
      <c r="L10" s="469"/>
      <c r="M10" s="469"/>
      <c r="N10" s="469"/>
      <c r="O10" s="191" t="s">
        <v>132</v>
      </c>
    </row>
    <row r="11" spans="3:18" ht="33">
      <c r="C11" s="194" t="s">
        <v>144</v>
      </c>
      <c r="D11" s="195" t="s">
        <v>253</v>
      </c>
      <c r="E11" s="196" t="s">
        <v>131</v>
      </c>
      <c r="F11" s="470" t="s">
        <v>146</v>
      </c>
      <c r="G11" s="470"/>
      <c r="H11" s="471"/>
      <c r="I11" s="472" t="s">
        <v>147</v>
      </c>
      <c r="J11" s="473"/>
      <c r="K11" s="474" t="s">
        <v>148</v>
      </c>
      <c r="L11" s="475"/>
      <c r="M11" s="470" t="s">
        <v>149</v>
      </c>
      <c r="N11" s="471"/>
      <c r="O11" s="191" t="s">
        <v>132</v>
      </c>
      <c r="Q11" s="189">
        <v>1</v>
      </c>
    </row>
    <row r="12" spans="3:18" ht="90.75" customHeight="1">
      <c r="C12" s="197">
        <v>1</v>
      </c>
      <c r="D12" s="178" t="s">
        <v>458</v>
      </c>
      <c r="E12" s="198"/>
      <c r="F12" s="459" t="s">
        <v>459</v>
      </c>
      <c r="G12" s="459"/>
      <c r="H12" s="460"/>
      <c r="I12" s="461" t="s">
        <v>460</v>
      </c>
      <c r="J12" s="462"/>
      <c r="K12" s="463" t="s">
        <v>132</v>
      </c>
      <c r="L12" s="464"/>
      <c r="M12" s="459" t="s">
        <v>132</v>
      </c>
      <c r="N12" s="460"/>
      <c r="O12" s="191" t="s">
        <v>132</v>
      </c>
    </row>
    <row r="13" spans="3:18" ht="93.75" customHeight="1">
      <c r="C13" s="197">
        <v>2</v>
      </c>
      <c r="D13" s="178" t="s">
        <v>461</v>
      </c>
      <c r="E13" s="198"/>
      <c r="F13" s="490" t="s">
        <v>462</v>
      </c>
      <c r="G13" s="491"/>
      <c r="H13" s="492"/>
      <c r="I13" s="461" t="s">
        <v>463</v>
      </c>
      <c r="J13" s="462"/>
      <c r="K13" s="463" t="s">
        <v>132</v>
      </c>
      <c r="L13" s="464"/>
      <c r="M13" s="459" t="s">
        <v>132</v>
      </c>
      <c r="N13" s="460"/>
      <c r="O13" s="191" t="s">
        <v>132</v>
      </c>
      <c r="Q13" s="189">
        <v>2</v>
      </c>
      <c r="R13" s="189" t="s">
        <v>464</v>
      </c>
    </row>
    <row r="14" spans="3:18" ht="15.75" customHeight="1">
      <c r="C14" s="197">
        <v>3</v>
      </c>
      <c r="D14" s="178" t="s">
        <v>465</v>
      </c>
      <c r="E14" s="198"/>
      <c r="F14" s="490" t="s">
        <v>466</v>
      </c>
      <c r="G14" s="491"/>
      <c r="H14" s="492"/>
      <c r="I14" s="461" t="s">
        <v>355</v>
      </c>
      <c r="J14" s="462"/>
      <c r="K14" s="463" t="s">
        <v>132</v>
      </c>
      <c r="L14" s="464"/>
      <c r="M14" s="459" t="s">
        <v>132</v>
      </c>
      <c r="N14" s="460"/>
      <c r="O14" s="191" t="s">
        <v>132</v>
      </c>
    </row>
    <row r="15" spans="3:18" ht="145.5" customHeight="1">
      <c r="C15" s="197"/>
      <c r="D15" s="203" t="s">
        <v>467</v>
      </c>
      <c r="E15" s="488" t="s">
        <v>468</v>
      </c>
      <c r="F15" s="488"/>
      <c r="G15" s="489"/>
      <c r="H15" s="485" t="s">
        <v>369</v>
      </c>
      <c r="I15" s="485"/>
      <c r="J15" s="486" t="s">
        <v>154</v>
      </c>
      <c r="K15" s="486"/>
      <c r="L15" s="199"/>
      <c r="M15" s="459" t="s">
        <v>132</v>
      </c>
      <c r="N15" s="460"/>
      <c r="O15" s="191" t="s">
        <v>132</v>
      </c>
    </row>
    <row r="16" spans="3:18" ht="91.5" customHeight="1">
      <c r="C16" s="197" t="s">
        <v>132</v>
      </c>
      <c r="D16" s="204" t="s">
        <v>469</v>
      </c>
      <c r="E16" s="487" t="s">
        <v>470</v>
      </c>
      <c r="F16" s="487"/>
      <c r="G16" s="487"/>
      <c r="H16" s="485" t="s">
        <v>369</v>
      </c>
      <c r="I16" s="485"/>
      <c r="J16" s="486" t="s">
        <v>154</v>
      </c>
      <c r="K16" s="486"/>
      <c r="L16" s="199"/>
      <c r="M16" s="459" t="s">
        <v>132</v>
      </c>
      <c r="N16" s="460"/>
      <c r="O16" s="191" t="s">
        <v>132</v>
      </c>
    </row>
    <row r="17" spans="3:25" ht="130.5" customHeight="1">
      <c r="C17" s="197" t="s">
        <v>132</v>
      </c>
      <c r="D17" s="204" t="s">
        <v>471</v>
      </c>
      <c r="E17" s="487" t="s">
        <v>472</v>
      </c>
      <c r="F17" s="487"/>
      <c r="G17" s="487"/>
      <c r="H17" s="485" t="s">
        <v>473</v>
      </c>
      <c r="I17" s="485"/>
      <c r="J17" s="486" t="s">
        <v>154</v>
      </c>
      <c r="K17" s="486"/>
      <c r="L17" s="199"/>
      <c r="M17" s="459" t="s">
        <v>132</v>
      </c>
      <c r="N17" s="460"/>
      <c r="O17" s="191" t="s">
        <v>132</v>
      </c>
    </row>
    <row r="18" spans="3:25" ht="86.25" customHeight="1">
      <c r="C18" s="197" t="s">
        <v>132</v>
      </c>
      <c r="D18" s="204" t="s">
        <v>474</v>
      </c>
      <c r="E18" s="487" t="s">
        <v>475</v>
      </c>
      <c r="F18" s="487"/>
      <c r="G18" s="487"/>
      <c r="H18" s="485" t="s">
        <v>369</v>
      </c>
      <c r="I18" s="485"/>
      <c r="J18" s="486" t="s">
        <v>154</v>
      </c>
      <c r="K18" s="486"/>
      <c r="L18" s="199"/>
      <c r="M18" s="459" t="s">
        <v>132</v>
      </c>
      <c r="N18" s="460"/>
      <c r="O18" s="191" t="s">
        <v>132</v>
      </c>
    </row>
    <row r="19" spans="3:25" ht="98.25" customHeight="1">
      <c r="C19" s="197" t="s">
        <v>132</v>
      </c>
      <c r="D19" s="204" t="s">
        <v>476</v>
      </c>
      <c r="E19" s="482" t="s">
        <v>477</v>
      </c>
      <c r="F19" s="483"/>
      <c r="G19" s="484"/>
      <c r="H19" s="485" t="s">
        <v>478</v>
      </c>
      <c r="I19" s="485"/>
      <c r="J19" s="486" t="s">
        <v>154</v>
      </c>
      <c r="K19" s="486"/>
      <c r="L19" s="199"/>
      <c r="M19" s="459" t="s">
        <v>132</v>
      </c>
      <c r="N19" s="460"/>
      <c r="O19" s="191" t="s">
        <v>132</v>
      </c>
    </row>
    <row r="20" spans="3:25" ht="15.75" customHeight="1">
      <c r="C20" s="197" t="s">
        <v>132</v>
      </c>
      <c r="D20" s="178" t="s">
        <v>479</v>
      </c>
      <c r="E20" s="198"/>
      <c r="F20" s="459" t="s">
        <v>132</v>
      </c>
      <c r="G20" s="459"/>
      <c r="H20" s="460"/>
      <c r="I20" s="461" t="s">
        <v>132</v>
      </c>
      <c r="J20" s="462"/>
      <c r="K20" s="463" t="s">
        <v>132</v>
      </c>
      <c r="L20" s="464"/>
      <c r="M20" s="459" t="s">
        <v>132</v>
      </c>
      <c r="N20" s="460"/>
      <c r="O20" s="191" t="s">
        <v>132</v>
      </c>
    </row>
    <row r="21" spans="3:25" ht="15.75" customHeight="1">
      <c r="C21" s="197" t="s">
        <v>132</v>
      </c>
      <c r="D21" s="178" t="s">
        <v>132</v>
      </c>
      <c r="E21" s="198"/>
      <c r="F21" s="459" t="s">
        <v>132</v>
      </c>
      <c r="G21" s="459"/>
      <c r="H21" s="460"/>
      <c r="I21" s="461" t="s">
        <v>132</v>
      </c>
      <c r="J21" s="462"/>
      <c r="K21" s="463" t="s">
        <v>132</v>
      </c>
      <c r="L21" s="464"/>
      <c r="M21" s="459" t="s">
        <v>132</v>
      </c>
      <c r="N21" s="460"/>
      <c r="O21" s="191" t="s">
        <v>132</v>
      </c>
    </row>
    <row r="22" spans="3:25" ht="15.75" customHeight="1">
      <c r="C22" s="197" t="s">
        <v>132</v>
      </c>
      <c r="D22" s="178" t="s">
        <v>132</v>
      </c>
      <c r="E22" s="200" t="s">
        <v>132</v>
      </c>
      <c r="F22" s="476" t="s">
        <v>132</v>
      </c>
      <c r="G22" s="476"/>
      <c r="H22" s="477"/>
      <c r="I22" s="478" t="s">
        <v>132</v>
      </c>
      <c r="J22" s="479"/>
      <c r="K22" s="480" t="s">
        <v>132</v>
      </c>
      <c r="L22" s="481"/>
      <c r="M22" s="476" t="s">
        <v>132</v>
      </c>
      <c r="N22" s="477"/>
      <c r="O22" s="191" t="s">
        <v>132</v>
      </c>
    </row>
    <row r="23" spans="3:25">
      <c r="C23" s="201" t="s">
        <v>132</v>
      </c>
    </row>
    <row r="24" spans="3:25" ht="32.25">
      <c r="D24" s="189" t="s">
        <v>480</v>
      </c>
    </row>
    <row r="25" spans="3:25" ht="32.25">
      <c r="D25" s="189" t="s">
        <v>481</v>
      </c>
    </row>
    <row r="26" spans="3:25" ht="32.25">
      <c r="D26" s="189" t="s">
        <v>482</v>
      </c>
    </row>
    <row r="27" spans="3:25" ht="96.75">
      <c r="D27" s="189" t="s">
        <v>483</v>
      </c>
      <c r="R27" s="189" t="s">
        <v>484</v>
      </c>
      <c r="Y27" s="189" t="s">
        <v>485</v>
      </c>
    </row>
    <row r="29" spans="3:25" ht="129">
      <c r="D29" s="189" t="s">
        <v>486</v>
      </c>
    </row>
    <row r="30" spans="3:25" ht="113.25">
      <c r="D30" s="189" t="s">
        <v>487</v>
      </c>
    </row>
    <row r="31" spans="3:25" ht="48.75">
      <c r="D31" s="189" t="s">
        <v>488</v>
      </c>
    </row>
    <row r="36" spans="18:18" ht="129">
      <c r="R36" s="189" t="s">
        <v>489</v>
      </c>
    </row>
  </sheetData>
  <mergeCells count="70">
    <mergeCell ref="C3:E3"/>
    <mergeCell ref="F3:G3"/>
    <mergeCell ref="H3:I3"/>
    <mergeCell ref="J3:M3"/>
    <mergeCell ref="C4:E4"/>
    <mergeCell ref="F4:G4"/>
    <mergeCell ref="H4:I4"/>
    <mergeCell ref="J4:M4"/>
    <mergeCell ref="C5:G5"/>
    <mergeCell ref="H5:I5"/>
    <mergeCell ref="J5:M5"/>
    <mergeCell ref="C6:G6"/>
    <mergeCell ref="H6:I6"/>
    <mergeCell ref="J6:M6"/>
    <mergeCell ref="F12:H12"/>
    <mergeCell ref="I12:J12"/>
    <mergeCell ref="K12:L12"/>
    <mergeCell ref="M12:N12"/>
    <mergeCell ref="C7:N7"/>
    <mergeCell ref="C8:F8"/>
    <mergeCell ref="G8:K8"/>
    <mergeCell ref="L8:O8"/>
    <mergeCell ref="C9:F9"/>
    <mergeCell ref="G9:K9"/>
    <mergeCell ref="L9:O9"/>
    <mergeCell ref="C10:N10"/>
    <mergeCell ref="F11:H11"/>
    <mergeCell ref="I11:J11"/>
    <mergeCell ref="K11:L11"/>
    <mergeCell ref="M11:N11"/>
    <mergeCell ref="F13:H13"/>
    <mergeCell ref="I13:J13"/>
    <mergeCell ref="K13:L13"/>
    <mergeCell ref="M13:N13"/>
    <mergeCell ref="F14:H14"/>
    <mergeCell ref="I14:J14"/>
    <mergeCell ref="K14:L14"/>
    <mergeCell ref="M14:N14"/>
    <mergeCell ref="M15:N15"/>
    <mergeCell ref="M16:N16"/>
    <mergeCell ref="E15:G15"/>
    <mergeCell ref="H15:I15"/>
    <mergeCell ref="J15:K15"/>
    <mergeCell ref="E16:G16"/>
    <mergeCell ref="H16:I16"/>
    <mergeCell ref="J16:K16"/>
    <mergeCell ref="M17:N17"/>
    <mergeCell ref="M18:N18"/>
    <mergeCell ref="E17:G17"/>
    <mergeCell ref="H17:I17"/>
    <mergeCell ref="J17:K17"/>
    <mergeCell ref="E18:G18"/>
    <mergeCell ref="H18:I18"/>
    <mergeCell ref="J18:K18"/>
    <mergeCell ref="M19:N19"/>
    <mergeCell ref="F20:H20"/>
    <mergeCell ref="I20:J20"/>
    <mergeCell ref="K20:L20"/>
    <mergeCell ref="M20:N20"/>
    <mergeCell ref="E19:G19"/>
    <mergeCell ref="H19:I19"/>
    <mergeCell ref="J19:K19"/>
    <mergeCell ref="F21:H21"/>
    <mergeCell ref="I21:J21"/>
    <mergeCell ref="K21:L21"/>
    <mergeCell ref="M21:N21"/>
    <mergeCell ref="F22:H22"/>
    <mergeCell ref="I22:J22"/>
    <mergeCell ref="K22:L22"/>
    <mergeCell ref="M22:N22"/>
  </mergeCell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50C9D0-4AFE-4762-BF91-DD0A5D4B1F65}">
  <dimension ref="A1:O43"/>
  <sheetViews>
    <sheetView topLeftCell="A34" workbookViewId="0">
      <selection activeCell="H44" sqref="H44"/>
    </sheetView>
  </sheetViews>
  <sheetFormatPr defaultRowHeight="15.75"/>
  <cols>
    <col min="4" max="4" width="15.625" customWidth="1"/>
    <col min="8" max="8" width="60.375" customWidth="1"/>
  </cols>
  <sheetData>
    <row r="1" spans="1:15">
      <c r="A1" t="s">
        <v>0</v>
      </c>
    </row>
    <row r="3" spans="1:15">
      <c r="C3" s="155" t="s">
        <v>132</v>
      </c>
    </row>
    <row r="4" spans="1:15">
      <c r="C4" s="501" t="s">
        <v>128</v>
      </c>
      <c r="D4" s="501"/>
      <c r="E4" s="501"/>
      <c r="F4" s="501" t="s">
        <v>247</v>
      </c>
      <c r="G4" s="501"/>
      <c r="H4" s="502" t="s">
        <v>129</v>
      </c>
      <c r="I4" s="502"/>
      <c r="J4" s="502" t="s">
        <v>130</v>
      </c>
      <c r="K4" s="502"/>
      <c r="L4" s="502"/>
      <c r="M4" s="502"/>
      <c r="N4" s="156" t="s">
        <v>131</v>
      </c>
      <c r="O4" s="157" t="s">
        <v>132</v>
      </c>
    </row>
    <row r="5" spans="1:15">
      <c r="C5" s="503" t="s">
        <v>490</v>
      </c>
      <c r="D5" s="504"/>
      <c r="E5" s="505"/>
      <c r="F5" s="506"/>
      <c r="G5" s="506"/>
      <c r="H5" s="507" t="s">
        <v>134</v>
      </c>
      <c r="I5" s="508"/>
      <c r="J5" s="504" t="s">
        <v>299</v>
      </c>
      <c r="K5" s="504"/>
      <c r="L5" s="504"/>
      <c r="M5" s="505"/>
      <c r="N5" s="177" t="s">
        <v>132</v>
      </c>
      <c r="O5" s="157" t="s">
        <v>132</v>
      </c>
    </row>
    <row r="6" spans="1:15">
      <c r="C6" s="522" t="s">
        <v>137</v>
      </c>
      <c r="D6" s="522"/>
      <c r="E6" s="522"/>
      <c r="F6" s="522"/>
      <c r="G6" s="522"/>
      <c r="H6" s="502" t="s">
        <v>138</v>
      </c>
      <c r="I6" s="502"/>
      <c r="J6" s="522" t="s">
        <v>139</v>
      </c>
      <c r="K6" s="522"/>
      <c r="L6" s="522"/>
      <c r="M6" s="522"/>
      <c r="N6" s="156" t="s">
        <v>140</v>
      </c>
      <c r="O6" s="157" t="s">
        <v>132</v>
      </c>
    </row>
    <row r="7" spans="1:15">
      <c r="C7" s="523" t="s">
        <v>132</v>
      </c>
      <c r="D7" s="524"/>
      <c r="E7" s="524"/>
      <c r="F7" s="524"/>
      <c r="G7" s="525"/>
      <c r="H7" s="526" t="s">
        <v>132</v>
      </c>
      <c r="I7" s="527"/>
      <c r="J7" s="524" t="s">
        <v>132</v>
      </c>
      <c r="K7" s="524"/>
      <c r="L7" s="524"/>
      <c r="M7" s="525"/>
      <c r="N7" s="186" t="s">
        <v>132</v>
      </c>
      <c r="O7" s="157" t="s">
        <v>132</v>
      </c>
    </row>
    <row r="8" spans="1:15">
      <c r="C8" s="538"/>
      <c r="D8" s="538"/>
      <c r="E8" s="538"/>
      <c r="F8" s="538"/>
      <c r="G8" s="538"/>
      <c r="H8" s="538"/>
      <c r="I8" s="538"/>
      <c r="J8" s="538"/>
      <c r="K8" s="538"/>
      <c r="L8" s="538"/>
      <c r="M8" s="538"/>
      <c r="N8" s="538"/>
      <c r="O8" s="157" t="s">
        <v>132</v>
      </c>
    </row>
    <row r="9" spans="1:15">
      <c r="C9" s="501" t="s">
        <v>251</v>
      </c>
      <c r="D9" s="501"/>
      <c r="E9" s="501"/>
      <c r="F9" s="501"/>
      <c r="G9" s="501" t="s">
        <v>361</v>
      </c>
      <c r="H9" s="501"/>
      <c r="I9" s="501"/>
      <c r="J9" s="501"/>
      <c r="K9" s="501"/>
      <c r="L9" s="501" t="s">
        <v>362</v>
      </c>
      <c r="M9" s="501"/>
      <c r="N9" s="501"/>
      <c r="O9" s="501"/>
    </row>
    <row r="10" spans="1:15">
      <c r="C10" s="528" t="s">
        <v>132</v>
      </c>
      <c r="D10" s="529"/>
      <c r="E10" s="529"/>
      <c r="F10" s="530"/>
      <c r="G10" s="529" t="s">
        <v>132</v>
      </c>
      <c r="H10" s="529"/>
      <c r="I10" s="529"/>
      <c r="J10" s="529"/>
      <c r="K10" s="530"/>
      <c r="L10" s="529" t="s">
        <v>132</v>
      </c>
      <c r="M10" s="529"/>
      <c r="N10" s="529"/>
      <c r="O10" s="530"/>
    </row>
    <row r="11" spans="1:15">
      <c r="C11" s="509"/>
      <c r="D11" s="509"/>
      <c r="E11" s="509"/>
      <c r="F11" s="509"/>
      <c r="G11" s="509"/>
      <c r="H11" s="509"/>
      <c r="I11" s="509"/>
      <c r="J11" s="509"/>
      <c r="K11" s="509"/>
      <c r="L11" s="509"/>
      <c r="M11" s="509"/>
      <c r="N11" s="509"/>
      <c r="O11" s="157" t="s">
        <v>132</v>
      </c>
    </row>
    <row r="12" spans="1:15">
      <c r="C12" s="158" t="s">
        <v>144</v>
      </c>
      <c r="D12" s="159" t="s">
        <v>253</v>
      </c>
      <c r="E12" s="160" t="s">
        <v>131</v>
      </c>
      <c r="F12" s="510" t="s">
        <v>146</v>
      </c>
      <c r="G12" s="510"/>
      <c r="H12" s="511"/>
      <c r="I12" s="512" t="s">
        <v>147</v>
      </c>
      <c r="J12" s="513"/>
      <c r="K12" s="514" t="s">
        <v>148</v>
      </c>
      <c r="L12" s="515"/>
      <c r="M12" s="510" t="s">
        <v>149</v>
      </c>
      <c r="N12" s="511"/>
      <c r="O12" s="157" t="s">
        <v>132</v>
      </c>
    </row>
    <row r="13" spans="1:15" ht="15.75" customHeight="1">
      <c r="C13" s="148">
        <v>1</v>
      </c>
      <c r="D13" s="149" t="s">
        <v>491</v>
      </c>
      <c r="E13" s="150"/>
      <c r="F13" s="516" t="s">
        <v>492</v>
      </c>
      <c r="G13" s="516"/>
      <c r="H13" s="517"/>
      <c r="I13" s="518" t="s">
        <v>132</v>
      </c>
      <c r="J13" s="519"/>
      <c r="K13" s="520" t="s">
        <v>132</v>
      </c>
      <c r="L13" s="521"/>
      <c r="M13" s="516" t="s">
        <v>132</v>
      </c>
      <c r="N13" s="517"/>
      <c r="O13" s="157" t="s">
        <v>132</v>
      </c>
    </row>
    <row r="14" spans="1:15" ht="15.75" customHeight="1">
      <c r="C14" s="148">
        <v>2</v>
      </c>
      <c r="D14" s="149" t="s">
        <v>493</v>
      </c>
      <c r="E14" s="150"/>
      <c r="F14" s="516" t="s">
        <v>494</v>
      </c>
      <c r="G14" s="516"/>
      <c r="H14" s="517"/>
      <c r="I14" s="518" t="s">
        <v>132</v>
      </c>
      <c r="J14" s="519"/>
      <c r="K14" s="520" t="s">
        <v>132</v>
      </c>
      <c r="L14" s="521"/>
      <c r="M14" s="516" t="s">
        <v>132</v>
      </c>
      <c r="N14" s="517"/>
      <c r="O14" s="157" t="s">
        <v>132</v>
      </c>
    </row>
    <row r="15" spans="1:15" ht="15.75" customHeight="1">
      <c r="C15" s="148">
        <v>3</v>
      </c>
      <c r="D15" s="149" t="s">
        <v>495</v>
      </c>
      <c r="E15" s="150"/>
      <c r="F15" s="516" t="s">
        <v>496</v>
      </c>
      <c r="G15" s="516"/>
      <c r="H15" s="517"/>
      <c r="I15" s="518" t="s">
        <v>132</v>
      </c>
      <c r="J15" s="519"/>
      <c r="K15" s="520" t="s">
        <v>132</v>
      </c>
      <c r="L15" s="521"/>
      <c r="M15" s="516" t="s">
        <v>132</v>
      </c>
      <c r="N15" s="517"/>
      <c r="O15" s="157" t="s">
        <v>132</v>
      </c>
    </row>
    <row r="16" spans="1:15" ht="15.75" customHeight="1">
      <c r="C16" s="148">
        <v>4</v>
      </c>
      <c r="D16" s="149" t="s">
        <v>497</v>
      </c>
      <c r="E16" s="150"/>
      <c r="F16" s="516" t="s">
        <v>498</v>
      </c>
      <c r="G16" s="516"/>
      <c r="H16" s="517"/>
      <c r="I16" s="518" t="s">
        <v>132</v>
      </c>
      <c r="J16" s="519"/>
      <c r="K16" s="520" t="s">
        <v>132</v>
      </c>
      <c r="L16" s="521"/>
      <c r="M16" s="516" t="s">
        <v>132</v>
      </c>
      <c r="N16" s="517"/>
      <c r="O16" s="157" t="s">
        <v>132</v>
      </c>
    </row>
    <row r="17" spans="3:15" ht="15.75" customHeight="1">
      <c r="C17" s="148">
        <v>5</v>
      </c>
      <c r="D17" s="149" t="s">
        <v>499</v>
      </c>
      <c r="E17" s="153" t="s">
        <v>132</v>
      </c>
      <c r="F17" s="516" t="s">
        <v>500</v>
      </c>
      <c r="G17" s="516"/>
      <c r="H17" s="517"/>
      <c r="I17" s="518" t="s">
        <v>132</v>
      </c>
      <c r="J17" s="519"/>
      <c r="K17" s="520" t="s">
        <v>132</v>
      </c>
      <c r="L17" s="521"/>
      <c r="M17" s="516" t="s">
        <v>132</v>
      </c>
      <c r="N17" s="517"/>
      <c r="O17" s="157" t="s">
        <v>132</v>
      </c>
    </row>
    <row r="18" spans="3:15" ht="15.75" customHeight="1">
      <c r="C18" s="148">
        <v>6</v>
      </c>
      <c r="D18" s="149" t="s">
        <v>501</v>
      </c>
      <c r="E18" s="153" t="s">
        <v>132</v>
      </c>
      <c r="F18" s="516" t="s">
        <v>502</v>
      </c>
      <c r="G18" s="516"/>
      <c r="H18" s="517"/>
      <c r="I18" s="518" t="s">
        <v>132</v>
      </c>
      <c r="J18" s="519"/>
      <c r="K18" s="520" t="s">
        <v>132</v>
      </c>
      <c r="L18" s="521"/>
      <c r="M18" s="516" t="s">
        <v>132</v>
      </c>
      <c r="N18" s="517"/>
      <c r="O18" s="157" t="s">
        <v>132</v>
      </c>
    </row>
    <row r="19" spans="3:15" ht="15.75" customHeight="1">
      <c r="C19" s="148" t="s">
        <v>132</v>
      </c>
      <c r="D19" s="149" t="s">
        <v>132</v>
      </c>
      <c r="E19" s="153" t="s">
        <v>132</v>
      </c>
      <c r="F19" s="516" t="s">
        <v>132</v>
      </c>
      <c r="G19" s="516"/>
      <c r="H19" s="517"/>
      <c r="I19" s="518" t="s">
        <v>132</v>
      </c>
      <c r="J19" s="519"/>
      <c r="K19" s="520" t="s">
        <v>132</v>
      </c>
      <c r="L19" s="521"/>
      <c r="M19" s="516" t="s">
        <v>132</v>
      </c>
      <c r="N19" s="517"/>
      <c r="O19" s="157" t="s">
        <v>132</v>
      </c>
    </row>
    <row r="20" spans="3:15" ht="15.75" customHeight="1">
      <c r="C20" s="148" t="s">
        <v>132</v>
      </c>
      <c r="D20" s="149" t="s">
        <v>132</v>
      </c>
      <c r="E20" s="153" t="s">
        <v>132</v>
      </c>
      <c r="F20" s="516" t="s">
        <v>132</v>
      </c>
      <c r="G20" s="516"/>
      <c r="H20" s="517"/>
      <c r="I20" s="518" t="s">
        <v>132</v>
      </c>
      <c r="J20" s="519"/>
      <c r="K20" s="520" t="s">
        <v>132</v>
      </c>
      <c r="L20" s="521"/>
      <c r="M20" s="516" t="s">
        <v>132</v>
      </c>
      <c r="N20" s="517"/>
      <c r="O20" s="157" t="s">
        <v>132</v>
      </c>
    </row>
    <row r="21" spans="3:15" ht="15.75" customHeight="1">
      <c r="C21" s="148" t="s">
        <v>132</v>
      </c>
      <c r="D21" s="149" t="s">
        <v>132</v>
      </c>
      <c r="E21" s="150"/>
      <c r="F21" s="516" t="s">
        <v>132</v>
      </c>
      <c r="G21" s="516"/>
      <c r="H21" s="517"/>
      <c r="I21" s="518" t="s">
        <v>132</v>
      </c>
      <c r="J21" s="519"/>
      <c r="K21" s="520" t="s">
        <v>132</v>
      </c>
      <c r="L21" s="521"/>
      <c r="M21" s="516" t="s">
        <v>132</v>
      </c>
      <c r="N21" s="517"/>
      <c r="O21" s="157" t="s">
        <v>132</v>
      </c>
    </row>
    <row r="22" spans="3:15" ht="15.75" customHeight="1">
      <c r="C22" s="148" t="s">
        <v>132</v>
      </c>
      <c r="D22" s="149" t="s">
        <v>132</v>
      </c>
      <c r="E22" s="150"/>
      <c r="F22" s="516" t="s">
        <v>132</v>
      </c>
      <c r="G22" s="516"/>
      <c r="H22" s="517"/>
      <c r="I22" s="518" t="s">
        <v>132</v>
      </c>
      <c r="J22" s="519"/>
      <c r="K22" s="520" t="s">
        <v>132</v>
      </c>
      <c r="L22" s="521"/>
      <c r="M22" s="516" t="s">
        <v>132</v>
      </c>
      <c r="N22" s="517"/>
      <c r="O22" s="157" t="s">
        <v>132</v>
      </c>
    </row>
    <row r="23" spans="3:15" ht="15.75" customHeight="1">
      <c r="C23" s="148" t="s">
        <v>132</v>
      </c>
      <c r="D23" s="149" t="s">
        <v>132</v>
      </c>
      <c r="E23" s="187" t="s">
        <v>132</v>
      </c>
      <c r="F23" s="539" t="s">
        <v>132</v>
      </c>
      <c r="G23" s="539"/>
      <c r="H23" s="540"/>
      <c r="I23" s="541" t="s">
        <v>132</v>
      </c>
      <c r="J23" s="542"/>
      <c r="K23" s="543" t="s">
        <v>132</v>
      </c>
      <c r="L23" s="544"/>
      <c r="M23" s="539" t="s">
        <v>132</v>
      </c>
      <c r="N23" s="540"/>
      <c r="O23" s="157" t="s">
        <v>132</v>
      </c>
    </row>
    <row r="24" spans="3:15">
      <c r="C24" s="161" t="s">
        <v>132</v>
      </c>
    </row>
    <row r="37" spans="8:10">
      <c r="H37" s="202"/>
    </row>
    <row r="38" spans="8:10">
      <c r="H38" s="202"/>
      <c r="J38" s="202"/>
    </row>
    <row r="39" spans="8:10">
      <c r="H39" s="202"/>
    </row>
    <row r="40" spans="8:10">
      <c r="H40" s="202"/>
    </row>
    <row r="41" spans="8:10">
      <c r="H41" s="202"/>
    </row>
    <row r="42" spans="8:10">
      <c r="H42" s="202"/>
      <c r="J42" s="202"/>
    </row>
    <row r="43" spans="8:10">
      <c r="H43" s="202"/>
      <c r="J43" s="202"/>
    </row>
  </sheetData>
  <mergeCells count="70">
    <mergeCell ref="C4:E4"/>
    <mergeCell ref="F4:G4"/>
    <mergeCell ref="H4:I4"/>
    <mergeCell ref="J4:M4"/>
    <mergeCell ref="C5:E5"/>
    <mergeCell ref="F5:G5"/>
    <mergeCell ref="H5:I5"/>
    <mergeCell ref="J5:M5"/>
    <mergeCell ref="C6:G6"/>
    <mergeCell ref="H6:I6"/>
    <mergeCell ref="J6:M6"/>
    <mergeCell ref="C7:G7"/>
    <mergeCell ref="H7:I7"/>
    <mergeCell ref="J7:M7"/>
    <mergeCell ref="F13:H13"/>
    <mergeCell ref="I13:J13"/>
    <mergeCell ref="K13:L13"/>
    <mergeCell ref="M13:N13"/>
    <mergeCell ref="C8:N8"/>
    <mergeCell ref="C9:F9"/>
    <mergeCell ref="G9:K9"/>
    <mergeCell ref="L9:O9"/>
    <mergeCell ref="C10:F10"/>
    <mergeCell ref="G10:K10"/>
    <mergeCell ref="L10:O10"/>
    <mergeCell ref="C11:N11"/>
    <mergeCell ref="F12:H12"/>
    <mergeCell ref="I12:J12"/>
    <mergeCell ref="K12:L12"/>
    <mergeCell ref="M12:N12"/>
    <mergeCell ref="F14:H14"/>
    <mergeCell ref="I14:J14"/>
    <mergeCell ref="K14:L14"/>
    <mergeCell ref="M14:N14"/>
    <mergeCell ref="F15:H15"/>
    <mergeCell ref="I15:J15"/>
    <mergeCell ref="K15:L15"/>
    <mergeCell ref="M15:N15"/>
    <mergeCell ref="F16:H16"/>
    <mergeCell ref="I16:J16"/>
    <mergeCell ref="K16:L16"/>
    <mergeCell ref="M16:N16"/>
    <mergeCell ref="F17:H17"/>
    <mergeCell ref="I17:J17"/>
    <mergeCell ref="K17:L17"/>
    <mergeCell ref="M17:N17"/>
    <mergeCell ref="F18:H18"/>
    <mergeCell ref="I18:J18"/>
    <mergeCell ref="K18:L18"/>
    <mergeCell ref="M18:N18"/>
    <mergeCell ref="F19:H19"/>
    <mergeCell ref="I19:J19"/>
    <mergeCell ref="K19:L19"/>
    <mergeCell ref="M19:N19"/>
    <mergeCell ref="F20:H20"/>
    <mergeCell ref="I20:J20"/>
    <mergeCell ref="K20:L20"/>
    <mergeCell ref="M20:N20"/>
    <mergeCell ref="F21:H21"/>
    <mergeCell ref="I21:J21"/>
    <mergeCell ref="K21:L21"/>
    <mergeCell ref="M21:N21"/>
    <mergeCell ref="F22:H22"/>
    <mergeCell ref="I22:J22"/>
    <mergeCell ref="K22:L22"/>
    <mergeCell ref="M22:N22"/>
    <mergeCell ref="F23:H23"/>
    <mergeCell ref="I23:J23"/>
    <mergeCell ref="K23:L23"/>
    <mergeCell ref="M23:N23"/>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5" tint="-0.499984740745262"/>
    <pageSetUpPr fitToPage="1"/>
  </sheetPr>
  <dimension ref="A1:J38"/>
  <sheetViews>
    <sheetView showGridLines="0" zoomScaleNormal="100" zoomScaleSheetLayoutView="75" workbookViewId="0"/>
  </sheetViews>
  <sheetFormatPr defaultColWidth="9" defaultRowHeight="18" customHeight="1"/>
  <cols>
    <col min="1" max="1" width="3.25" style="39" customWidth="1"/>
    <col min="2" max="3" width="25.625" style="88" customWidth="1"/>
    <col min="4" max="4" width="50.625" style="39" customWidth="1"/>
    <col min="5" max="5" width="18.625" style="74" customWidth="1"/>
    <col min="6" max="6" width="20.625" style="88" customWidth="1"/>
    <col min="7" max="7" width="21.75" style="88" customWidth="1"/>
    <col min="8" max="8" width="3.25" style="39" customWidth="1"/>
    <col min="9" max="16384" width="9" style="39"/>
  </cols>
  <sheetData>
    <row r="1" spans="1:8" s="13" customFormat="1" ht="15" customHeight="1">
      <c r="A1" s="6"/>
      <c r="B1" s="91"/>
      <c r="C1" s="91"/>
      <c r="D1" s="5"/>
      <c r="E1" s="5"/>
      <c r="F1" s="5"/>
      <c r="G1" s="5"/>
      <c r="H1" s="13" t="s">
        <v>0</v>
      </c>
    </row>
    <row r="2" spans="1:8" s="13" customFormat="1" ht="18" customHeight="1">
      <c r="A2" s="6"/>
      <c r="B2" s="205" t="s">
        <v>53</v>
      </c>
      <c r="C2" s="205"/>
      <c r="D2" s="205"/>
      <c r="E2" s="205"/>
      <c r="F2" s="205"/>
      <c r="G2" s="205"/>
    </row>
    <row r="3" spans="1:8" s="13" customFormat="1" ht="18" customHeight="1">
      <c r="A3" s="6"/>
      <c r="B3" s="205"/>
      <c r="C3" s="205"/>
      <c r="D3" s="205"/>
      <c r="E3" s="205"/>
      <c r="F3" s="205"/>
      <c r="G3" s="205"/>
    </row>
    <row r="4" spans="1:8" s="13" customFormat="1" ht="18" customHeight="1">
      <c r="A4" s="6"/>
      <c r="B4" s="205"/>
      <c r="C4" s="205"/>
      <c r="D4" s="205"/>
      <c r="E4" s="205"/>
      <c r="F4" s="205"/>
      <c r="G4" s="205"/>
    </row>
    <row r="5" spans="1:8" s="13" customFormat="1" ht="18" customHeight="1">
      <c r="A5" s="6"/>
      <c r="B5" s="205"/>
      <c r="C5" s="205"/>
      <c r="D5" s="205"/>
      <c r="E5" s="205"/>
      <c r="F5" s="205"/>
      <c r="G5" s="205"/>
    </row>
    <row r="6" spans="1:8" s="13" customFormat="1" ht="33" customHeight="1">
      <c r="A6" s="6"/>
      <c r="B6" s="205"/>
      <c r="C6" s="205"/>
      <c r="D6" s="205"/>
      <c r="E6" s="205"/>
      <c r="F6" s="205"/>
      <c r="G6" s="205"/>
    </row>
    <row r="7" spans="1:8" s="13" customFormat="1" ht="12" customHeight="1">
      <c r="A7" s="6"/>
      <c r="B7" s="92"/>
      <c r="C7" s="92"/>
      <c r="D7" s="52"/>
      <c r="E7" s="52"/>
      <c r="F7" s="67"/>
      <c r="G7" s="67"/>
    </row>
    <row r="8" spans="1:8" s="1" customFormat="1" ht="15.6">
      <c r="A8"/>
      <c r="B8" s="93"/>
      <c r="C8" s="93"/>
      <c r="D8"/>
      <c r="E8"/>
      <c r="F8"/>
      <c r="G8"/>
    </row>
    <row r="9" spans="1:8" s="1" customFormat="1" ht="18.600000000000001" thickBot="1">
      <c r="A9" s="4"/>
      <c r="B9" s="94"/>
      <c r="C9" s="94"/>
      <c r="D9" s="43"/>
      <c r="E9" s="38"/>
      <c r="F9" s="85" t="s">
        <v>72</v>
      </c>
      <c r="G9" s="85" t="s">
        <v>73</v>
      </c>
    </row>
    <row r="10" spans="1:8" s="1" customFormat="1" ht="22.5" customHeight="1">
      <c r="B10" s="98" t="s">
        <v>110</v>
      </c>
      <c r="C10" s="95"/>
      <c r="D10" s="44"/>
      <c r="E10" s="45"/>
      <c r="F10" s="89">
        <f>SUM(Admissions[[#Totals],[ESTIMATED ]],AdsInProgram[[#Totals],[ESTIMATED ]],Exhibitors[[#Totals],[ESTIMATED ]],SaleOfItems[[#Totals],[ESTIMATED ]])</f>
        <v>1936</v>
      </c>
      <c r="G10" s="89">
        <f>SUM(Admissions[[#Totals],[ACTUAL ]],AdsInProgram[[#Totals],[ACTUAL ]],Exhibitors[[#Totals],[ACTUAL ]],SaleOfItems[[#Totals],[ACTUAL ]])</f>
        <v>1831</v>
      </c>
    </row>
    <row r="11" spans="1:8" s="1" customFormat="1" ht="26.25" customHeight="1">
      <c r="B11" s="97"/>
      <c r="C11" s="47"/>
      <c r="D11" s="37"/>
      <c r="E11" s="37"/>
      <c r="F11" s="47"/>
      <c r="G11" s="47"/>
    </row>
    <row r="12" spans="1:8" s="87" customFormat="1" ht="18" customHeight="1">
      <c r="A12" s="39"/>
      <c r="B12" s="86" t="s">
        <v>52</v>
      </c>
      <c r="C12" s="96"/>
      <c r="F12" s="96"/>
      <c r="G12" s="96"/>
      <c r="H12" s="87" t="s">
        <v>0</v>
      </c>
    </row>
    <row r="13" spans="1:8" ht="18" customHeight="1">
      <c r="B13" s="88" t="s">
        <v>72</v>
      </c>
      <c r="C13" s="88" t="s">
        <v>73</v>
      </c>
      <c r="D13" s="39" t="s">
        <v>0</v>
      </c>
      <c r="E13" s="39" t="s">
        <v>111</v>
      </c>
      <c r="F13" s="88" t="s">
        <v>112</v>
      </c>
      <c r="G13" s="88" t="s">
        <v>113</v>
      </c>
    </row>
    <row r="14" spans="1:8" ht="18" customHeight="1">
      <c r="B14" s="88">
        <v>300</v>
      </c>
      <c r="C14" s="88">
        <v>278</v>
      </c>
      <c r="D14" s="88" t="s">
        <v>114</v>
      </c>
      <c r="E14" s="90">
        <v>5</v>
      </c>
      <c r="F14" s="99">
        <f>Admissions[[#This Row],[ESTIMATED]]*Admissions[[#This Row],[  ]]</f>
        <v>1500</v>
      </c>
      <c r="G14" s="99">
        <f>Admissions[[#This Row],[ACTUAL]]*Admissions[[#This Row],[  ]]</f>
        <v>1390</v>
      </c>
    </row>
    <row r="15" spans="1:8" ht="18" customHeight="1">
      <c r="B15" s="88">
        <v>197</v>
      </c>
      <c r="C15" s="88">
        <v>195</v>
      </c>
      <c r="D15" s="88" t="s">
        <v>115</v>
      </c>
      <c r="E15" s="90">
        <v>2</v>
      </c>
      <c r="F15" s="99">
        <f>Admissions[[#This Row],[ESTIMATED]]*Admissions[[#This Row],[  ]]</f>
        <v>394</v>
      </c>
      <c r="G15" s="99">
        <f>Admissions[[#This Row],[ACTUAL]]*Admissions[[#This Row],[  ]]</f>
        <v>390</v>
      </c>
    </row>
    <row r="16" spans="1:8" ht="18" customHeight="1">
      <c r="B16" s="88">
        <v>42</v>
      </c>
      <c r="C16" s="88">
        <v>51</v>
      </c>
      <c r="D16" s="88" t="s">
        <v>116</v>
      </c>
      <c r="E16" s="90">
        <v>1</v>
      </c>
      <c r="F16" s="99">
        <f>Admissions[[#This Row],[ESTIMATED]]*Admissions[[#This Row],[  ]]</f>
        <v>42</v>
      </c>
      <c r="G16" s="99">
        <f>Admissions[[#This Row],[ACTUAL]]*Admissions[[#This Row],[  ]]</f>
        <v>51</v>
      </c>
    </row>
    <row r="17" spans="1:10" ht="18" customHeight="1">
      <c r="E17" s="39"/>
      <c r="F17" s="42">
        <f>SUBTOTAL(109,Admissions[[ESTIMATED ]])</f>
        <v>1936</v>
      </c>
      <c r="G17" s="42">
        <f>SUBTOTAL(109,Admissions[[ACTUAL ]])</f>
        <v>1831</v>
      </c>
      <c r="J17" s="41"/>
    </row>
    <row r="18" spans="1:10" s="87" customFormat="1" ht="18" customHeight="1">
      <c r="A18" s="39"/>
      <c r="B18" s="88"/>
      <c r="C18" s="88"/>
      <c r="D18" s="39"/>
      <c r="E18" s="39"/>
      <c r="F18" s="88"/>
      <c r="G18" s="88"/>
    </row>
    <row r="19" spans="1:10" ht="18" customHeight="1">
      <c r="B19" s="86" t="s">
        <v>54</v>
      </c>
      <c r="C19" s="96"/>
      <c r="D19" s="87"/>
      <c r="E19" s="87"/>
      <c r="F19" s="96"/>
      <c r="G19" s="96"/>
    </row>
    <row r="20" spans="1:10" ht="18" customHeight="1">
      <c r="B20" s="88" t="s">
        <v>72</v>
      </c>
      <c r="C20" s="88" t="s">
        <v>73</v>
      </c>
      <c r="D20" s="39" t="s">
        <v>0</v>
      </c>
      <c r="E20" s="39" t="s">
        <v>111</v>
      </c>
      <c r="F20" s="88" t="s">
        <v>112</v>
      </c>
      <c r="G20" s="88" t="s">
        <v>113</v>
      </c>
    </row>
    <row r="21" spans="1:10" ht="18" customHeight="1">
      <c r="D21" s="88" t="s">
        <v>117</v>
      </c>
      <c r="E21" s="90"/>
      <c r="F21" s="99">
        <f>AdsInProgram[[#This Row],[ESTIMATED]]*AdsInProgram[[#This Row],[  ]]</f>
        <v>0</v>
      </c>
      <c r="G21" s="99">
        <f>AdsInProgram[[#This Row],[ACTUAL]]*AdsInProgram[[#This Row],[  ]]</f>
        <v>0</v>
      </c>
    </row>
    <row r="22" spans="1:10" ht="18" customHeight="1">
      <c r="D22" s="88" t="s">
        <v>118</v>
      </c>
      <c r="E22" s="90"/>
      <c r="F22" s="99">
        <f>AdsInProgram[[#This Row],[ESTIMATED]]*AdsInProgram[[#This Row],[  ]]</f>
        <v>0</v>
      </c>
      <c r="G22" s="99">
        <f>AdsInProgram[[#This Row],[ACTUAL]]*AdsInProgram[[#This Row],[  ]]</f>
        <v>0</v>
      </c>
    </row>
    <row r="23" spans="1:10" ht="18" customHeight="1">
      <c r="D23" s="88" t="s">
        <v>119</v>
      </c>
      <c r="E23" s="90"/>
      <c r="F23" s="99">
        <f>AdsInProgram[[#This Row],[ESTIMATED]]*AdsInProgram[[#This Row],[  ]]</f>
        <v>0</v>
      </c>
      <c r="G23" s="99">
        <f>AdsInProgram[[#This Row],[ACTUAL]]*AdsInProgram[[#This Row],[  ]]</f>
        <v>0</v>
      </c>
    </row>
    <row r="24" spans="1:10" ht="18" customHeight="1">
      <c r="E24" s="39"/>
      <c r="F24" s="42">
        <f>SUBTOTAL(109,AdsInProgram[[ESTIMATED ]])</f>
        <v>0</v>
      </c>
      <c r="G24" s="42">
        <f>SUBTOTAL(109,AdsInProgram[[ACTUAL ]])</f>
        <v>0</v>
      </c>
    </row>
    <row r="25" spans="1:10" ht="18" customHeight="1">
      <c r="E25" s="39"/>
    </row>
    <row r="26" spans="1:10" ht="18" customHeight="1">
      <c r="B26" s="86" t="s">
        <v>55</v>
      </c>
      <c r="C26" s="96"/>
      <c r="D26" s="87"/>
      <c r="E26" s="87"/>
      <c r="F26" s="96"/>
      <c r="G26" s="96"/>
    </row>
    <row r="27" spans="1:10" ht="18" customHeight="1">
      <c r="B27" s="88" t="s">
        <v>72</v>
      </c>
      <c r="C27" s="88" t="s">
        <v>73</v>
      </c>
      <c r="D27" s="39" t="s">
        <v>0</v>
      </c>
      <c r="E27" s="39" t="s">
        <v>111</v>
      </c>
      <c r="F27" s="88" t="s">
        <v>112</v>
      </c>
      <c r="G27" s="88" t="s">
        <v>113</v>
      </c>
    </row>
    <row r="28" spans="1:10" ht="18" customHeight="1">
      <c r="D28" s="88" t="s">
        <v>120</v>
      </c>
      <c r="E28" s="90"/>
      <c r="F28" s="99">
        <f>Exhibitors[[#This Row],[ESTIMATED]]*Exhibitors[[#This Row],[  ]]</f>
        <v>0</v>
      </c>
      <c r="G28" s="99">
        <f>Exhibitors[[#This Row],[ACTUAL]]*Exhibitors[[#This Row],[  ]]</f>
        <v>0</v>
      </c>
    </row>
    <row r="29" spans="1:10" ht="18" customHeight="1">
      <c r="D29" s="88" t="s">
        <v>121</v>
      </c>
      <c r="E29" s="90"/>
      <c r="F29" s="99">
        <f>Exhibitors[[#This Row],[ESTIMATED]]*Exhibitors[[#This Row],[  ]]</f>
        <v>0</v>
      </c>
      <c r="G29" s="99">
        <f>Exhibitors[[#This Row],[ACTUAL]]*Exhibitors[[#This Row],[  ]]</f>
        <v>0</v>
      </c>
    </row>
    <row r="30" spans="1:10" ht="18" customHeight="1">
      <c r="D30" s="88" t="s">
        <v>122</v>
      </c>
      <c r="E30" s="90"/>
      <c r="F30" s="99">
        <f>Exhibitors[[#This Row],[ESTIMATED]]*Exhibitors[[#This Row],[  ]]</f>
        <v>0</v>
      </c>
      <c r="G30" s="99">
        <f>Exhibitors[[#This Row],[ACTUAL]]*Exhibitors[[#This Row],[  ]]</f>
        <v>0</v>
      </c>
    </row>
    <row r="31" spans="1:10" ht="18" customHeight="1">
      <c r="E31" s="39"/>
      <c r="F31" s="42">
        <f>SUBTOTAL(109,Exhibitors[[ESTIMATED ]])</f>
        <v>0</v>
      </c>
      <c r="G31" s="42">
        <f>SUBTOTAL(109,Exhibitors[[ACTUAL ]])</f>
        <v>0</v>
      </c>
    </row>
    <row r="32" spans="1:10" ht="18" customHeight="1">
      <c r="E32" s="39"/>
    </row>
    <row r="33" spans="2:7" ht="18" customHeight="1">
      <c r="B33" s="86" t="s">
        <v>56</v>
      </c>
      <c r="C33" s="96"/>
      <c r="D33" s="87"/>
      <c r="E33" s="87"/>
      <c r="F33" s="96"/>
      <c r="G33" s="96"/>
    </row>
    <row r="34" spans="2:7" ht="18" customHeight="1">
      <c r="B34" s="88" t="s">
        <v>72</v>
      </c>
      <c r="C34" s="88" t="s">
        <v>73</v>
      </c>
      <c r="D34" s="39" t="s">
        <v>0</v>
      </c>
      <c r="E34" s="39" t="s">
        <v>111</v>
      </c>
      <c r="F34" s="88" t="s">
        <v>112</v>
      </c>
      <c r="G34" s="88" t="s">
        <v>113</v>
      </c>
    </row>
    <row r="35" spans="2:7" ht="18" customHeight="1">
      <c r="D35" s="88" t="s">
        <v>123</v>
      </c>
      <c r="E35" s="90"/>
      <c r="F35" s="99">
        <f>SaleOfItems[[#This Row],[ESTIMATED]]*SaleOfItems[[#This Row],[  ]]</f>
        <v>0</v>
      </c>
      <c r="G35" s="99">
        <f>SaleOfItems[[#This Row],[ACTUAL]]*SaleOfItems[[#This Row],[  ]]</f>
        <v>0</v>
      </c>
    </row>
    <row r="36" spans="2:7" ht="18" customHeight="1">
      <c r="D36" s="88" t="s">
        <v>123</v>
      </c>
      <c r="E36" s="90"/>
      <c r="F36" s="99">
        <f>SaleOfItems[[#This Row],[ESTIMATED]]*SaleOfItems[[#This Row],[  ]]</f>
        <v>0</v>
      </c>
      <c r="G36" s="99">
        <f>SaleOfItems[[#This Row],[ACTUAL]]*SaleOfItems[[#This Row],[  ]]</f>
        <v>0</v>
      </c>
    </row>
    <row r="37" spans="2:7" ht="18" customHeight="1">
      <c r="D37" s="88" t="s">
        <v>123</v>
      </c>
      <c r="E37" s="90"/>
      <c r="F37" s="99">
        <f>SaleOfItems[[#This Row],[ESTIMATED]]*SaleOfItems[[#This Row],[  ]]</f>
        <v>0</v>
      </c>
      <c r="G37" s="99">
        <f>SaleOfItems[[#This Row],[ACTUAL]]*SaleOfItems[[#This Row],[  ]]</f>
        <v>0</v>
      </c>
    </row>
    <row r="38" spans="2:7" ht="18" customHeight="1">
      <c r="E38" s="39"/>
      <c r="F38" s="42">
        <f>SUBTOTAL(109,SaleOfItems[[ESTIMATED ]])</f>
        <v>0</v>
      </c>
      <c r="G38" s="42">
        <f>SUBTOTAL(109,SaleOfItems[[ACTUAL ]])</f>
        <v>0</v>
      </c>
    </row>
  </sheetData>
  <mergeCells count="1">
    <mergeCell ref="B2:G6"/>
  </mergeCells>
  <phoneticPr fontId="2" type="noConversion"/>
  <conditionalFormatting sqref="G10">
    <cfRule type="dataBar" priority="35">
      <dataBar>
        <cfvo type="num" val="0"/>
        <cfvo type="num" val="$F$10"/>
        <color rgb="FFFFB628"/>
      </dataBar>
      <extLst>
        <ext xmlns:x14="http://schemas.microsoft.com/office/spreadsheetml/2009/9/main" uri="{B025F937-C7B1-47D3-B67F-A62EFF666E3E}">
          <x14:id>{9512565A-077C-4594-AA99-28941B7B8FEF}</x14:id>
        </ext>
      </extLst>
    </cfRule>
  </conditionalFormatting>
  <dataValidations count="1">
    <dataValidation allowBlank="1" showInputMessage="1" showErrorMessage="1" prompt="Use this worksheet to list your income by category. Total Estimated and Total Actual costs are calculated in cells F10 and G10._x000a__x000a_Enter income items in the tables below." sqref="A1" xr:uid="{EAB4D354-EAFD-4D66-BC8A-9082E2D10029}"/>
  </dataValidations>
  <printOptions horizontalCentered="1"/>
  <pageMargins left="0.25" right="0.25" top="0.75" bottom="0.75" header="0.3" footer="0.3"/>
  <pageSetup scale="72" orientation="landscape" r:id="rId1"/>
  <headerFooter alignWithMargins="0"/>
  <drawing r:id="rId2"/>
  <tableParts count="4">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dataBar" id="{9512565A-077C-4594-AA99-28941B7B8FEF}">
            <x14:dataBar gradient="0" negativeBarColorSameAsPositive="1" axisPosition="none">
              <x14:cfvo type="num">
                <xm:f>0</xm:f>
              </x14:cfvo>
              <x14:cfvo type="num">
                <xm:f>$F$10</xm:f>
              </x14:cfvo>
            </x14:dataBar>
          </x14:cfRule>
          <xm:sqref>G10</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N14"/>
  <sheetViews>
    <sheetView showGridLines="0" zoomScaleNormal="100" workbookViewId="0"/>
  </sheetViews>
  <sheetFormatPr defaultColWidth="9" defaultRowHeight="13.9"/>
  <cols>
    <col min="1" max="1" width="3.25" style="1" customWidth="1"/>
    <col min="2" max="2" width="16.625" style="1" customWidth="1"/>
    <col min="3" max="3" width="16.125" style="1" customWidth="1"/>
    <col min="4" max="10" width="11.5" style="1" customWidth="1"/>
    <col min="11" max="11" width="7.25" style="1" customWidth="1"/>
    <col min="12" max="12" width="23.75" style="1" customWidth="1"/>
    <col min="13" max="13" width="18.625" style="1" customWidth="1"/>
    <col min="14" max="14" width="3.25" style="1" customWidth="1"/>
    <col min="15" max="16384" width="9" style="1"/>
  </cols>
  <sheetData>
    <row r="1" spans="1:14" s="13" customFormat="1" ht="15" customHeight="1">
      <c r="A1" s="6"/>
      <c r="B1" s="5"/>
      <c r="C1" s="5"/>
      <c r="D1" s="5"/>
      <c r="E1" s="5"/>
      <c r="F1" s="5"/>
      <c r="G1" s="5"/>
      <c r="H1" s="5"/>
      <c r="I1" s="5"/>
      <c r="J1" s="5"/>
      <c r="K1" s="5"/>
      <c r="L1" s="5"/>
      <c r="M1" s="5"/>
      <c r="N1" s="13" t="s">
        <v>0</v>
      </c>
    </row>
    <row r="2" spans="1:14" s="13" customFormat="1" ht="18" customHeight="1">
      <c r="A2" s="6"/>
      <c r="B2" s="205" t="s">
        <v>124</v>
      </c>
      <c r="C2" s="205"/>
      <c r="D2" s="205"/>
      <c r="E2" s="205"/>
      <c r="F2" s="205"/>
      <c r="G2" s="205"/>
      <c r="H2" s="205"/>
      <c r="I2" s="205"/>
      <c r="J2" s="205"/>
      <c r="K2" s="205"/>
      <c r="L2" s="205"/>
      <c r="M2" s="205"/>
    </row>
    <row r="3" spans="1:14" s="13" customFormat="1" ht="18" customHeight="1">
      <c r="A3" s="6"/>
      <c r="B3" s="205"/>
      <c r="C3" s="205"/>
      <c r="D3" s="205"/>
      <c r="E3" s="205"/>
      <c r="F3" s="205"/>
      <c r="G3" s="205"/>
      <c r="H3" s="205"/>
      <c r="I3" s="205"/>
      <c r="J3" s="205"/>
      <c r="K3" s="205"/>
      <c r="L3" s="205"/>
      <c r="M3" s="205"/>
    </row>
    <row r="4" spans="1:14" s="13" customFormat="1" ht="18" customHeight="1">
      <c r="A4" s="6"/>
      <c r="B4" s="205"/>
      <c r="C4" s="205"/>
      <c r="D4" s="205"/>
      <c r="E4" s="205"/>
      <c r="F4" s="205"/>
      <c r="G4" s="205"/>
      <c r="H4" s="205"/>
      <c r="I4" s="205"/>
      <c r="J4" s="205"/>
      <c r="K4" s="205"/>
      <c r="L4" s="205"/>
      <c r="M4" s="205"/>
    </row>
    <row r="5" spans="1:14" s="13" customFormat="1" ht="18" customHeight="1">
      <c r="A5" s="6"/>
      <c r="B5" s="205"/>
      <c r="C5" s="205"/>
      <c r="D5" s="205"/>
      <c r="E5" s="205"/>
      <c r="F5" s="205"/>
      <c r="G5" s="205"/>
      <c r="H5" s="205"/>
      <c r="I5" s="205"/>
      <c r="J5" s="205"/>
      <c r="K5" s="205"/>
      <c r="L5" s="205"/>
      <c r="M5" s="205"/>
    </row>
    <row r="6" spans="1:14" s="13" customFormat="1" ht="33" customHeight="1">
      <c r="A6" s="6"/>
      <c r="B6" s="205"/>
      <c r="C6" s="205"/>
      <c r="D6" s="205"/>
      <c r="E6" s="205"/>
      <c r="F6" s="205"/>
      <c r="G6" s="205"/>
      <c r="H6" s="205"/>
      <c r="I6" s="205"/>
      <c r="J6" s="205"/>
      <c r="K6" s="205"/>
      <c r="L6" s="205"/>
      <c r="M6" s="205"/>
    </row>
    <row r="7" spans="1:14" s="13" customFormat="1" ht="12" customHeight="1">
      <c r="A7" s="6"/>
      <c r="B7" s="52"/>
      <c r="C7" s="52"/>
      <c r="D7" s="52"/>
      <c r="E7" s="52"/>
      <c r="F7" s="52"/>
      <c r="G7" s="52"/>
      <c r="H7" s="52"/>
      <c r="I7" s="52"/>
      <c r="J7" s="52"/>
      <c r="K7" s="52"/>
      <c r="L7" s="67"/>
      <c r="M7" s="67"/>
    </row>
    <row r="8" spans="1:14" ht="9.9499999999999993" customHeight="1">
      <c r="A8"/>
      <c r="B8"/>
      <c r="C8"/>
      <c r="D8"/>
      <c r="E8"/>
      <c r="F8"/>
      <c r="G8"/>
      <c r="H8"/>
      <c r="I8"/>
      <c r="J8"/>
      <c r="K8"/>
      <c r="L8"/>
      <c r="M8"/>
    </row>
    <row r="9" spans="1:14" ht="9.75" customHeight="1">
      <c r="A9"/>
      <c r="B9"/>
      <c r="C9"/>
      <c r="D9"/>
      <c r="E9"/>
      <c r="F9"/>
      <c r="G9"/>
      <c r="H9"/>
      <c r="I9"/>
      <c r="J9"/>
      <c r="K9"/>
      <c r="L9"/>
      <c r="M9"/>
    </row>
    <row r="10" spans="1:14" ht="18" customHeight="1">
      <c r="B10" s="55"/>
      <c r="C10" s="55"/>
      <c r="D10" s="55"/>
      <c r="E10" s="55"/>
      <c r="F10" s="55"/>
      <c r="G10" s="55"/>
      <c r="H10" s="55"/>
      <c r="I10" s="55"/>
      <c r="J10" s="55"/>
      <c r="K10" s="55"/>
      <c r="L10" s="55" t="s">
        <v>72</v>
      </c>
      <c r="M10" s="55" t="s">
        <v>73</v>
      </c>
    </row>
    <row r="11" spans="1:14" ht="18" customHeight="1">
      <c r="A11" s="2"/>
      <c r="B11" s="48" t="s">
        <v>125</v>
      </c>
      <c r="C11" s="49"/>
      <c r="D11" s="49"/>
      <c r="E11" s="49"/>
      <c r="F11" s="49"/>
      <c r="G11" s="49"/>
      <c r="H11" s="49"/>
      <c r="I11" s="49"/>
      <c r="J11" s="49"/>
      <c r="K11" s="49"/>
      <c r="L11" s="50">
        <f>Income!F10</f>
        <v>1936</v>
      </c>
      <c r="M11" s="50">
        <f>Income!G10</f>
        <v>1831</v>
      </c>
    </row>
    <row r="12" spans="1:14" ht="18" customHeight="1">
      <c r="B12" s="53" t="s">
        <v>126</v>
      </c>
      <c r="C12" s="51"/>
      <c r="D12" s="51"/>
      <c r="E12" s="51"/>
      <c r="F12" s="51"/>
      <c r="G12" s="51"/>
      <c r="H12" s="51"/>
      <c r="I12" s="51"/>
      <c r="J12" s="51"/>
      <c r="K12" s="51"/>
      <c r="L12" s="54">
        <f>Expenses!G12</f>
        <v>1145</v>
      </c>
      <c r="M12" s="54">
        <f>Expenses!H12</f>
        <v>395</v>
      </c>
    </row>
    <row r="13" spans="1:14" ht="18" customHeight="1">
      <c r="B13" s="40" t="s">
        <v>127</v>
      </c>
      <c r="C13" s="45"/>
      <c r="D13" s="45"/>
      <c r="E13" s="45"/>
      <c r="F13" s="45"/>
      <c r="G13" s="45"/>
      <c r="H13" s="45"/>
      <c r="I13" s="45"/>
      <c r="J13" s="45"/>
      <c r="K13" s="45"/>
      <c r="L13" s="40">
        <f>L11-L12</f>
        <v>791</v>
      </c>
      <c r="M13" s="40">
        <f>M11-M12</f>
        <v>1436</v>
      </c>
    </row>
    <row r="14" spans="1:14" ht="18" customHeight="1">
      <c r="B14" s="24"/>
      <c r="C14" s="24"/>
      <c r="D14" s="24"/>
      <c r="E14" s="24"/>
      <c r="F14" s="24"/>
      <c r="G14" s="24"/>
      <c r="H14" s="24"/>
      <c r="I14" s="24"/>
      <c r="J14" s="24"/>
      <c r="K14" s="24"/>
      <c r="L14" s="24"/>
      <c r="M14" s="24"/>
    </row>
  </sheetData>
  <mergeCells count="1">
    <mergeCell ref="B2:M6"/>
  </mergeCells>
  <phoneticPr fontId="2" type="noConversion"/>
  <dataValidations count="1">
    <dataValidation allowBlank="1" showInputMessage="1" showErrorMessage="1" prompt="This worksheet automatically summarizes Total Estimated and Total Actual costs. The summary table also calculates Total Profit (or Loss)." sqref="A1" xr:uid="{37AB8ED0-6A6A-4A09-961F-58E3B2A4C34B}"/>
  </dataValidations>
  <printOptions horizontalCentered="1"/>
  <pageMargins left="0.25" right="0.25" top="0.75" bottom="0.75" header="0.3" footer="0.3"/>
  <pageSetup scale="72" orientation="landscape" r:id="rId1"/>
  <headerFooter alignWithMargin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9C7423-62BC-4E53-819E-F7257AF577F5}">
  <dimension ref="A1:M42"/>
  <sheetViews>
    <sheetView workbookViewId="0">
      <selection activeCell="M6" sqref="M6"/>
    </sheetView>
  </sheetViews>
  <sheetFormatPr defaultRowHeight="12.75"/>
  <cols>
    <col min="1" max="1" width="9" style="132"/>
    <col min="2" max="2" width="19.125" style="132" customWidth="1"/>
    <col min="3" max="3" width="25.75" style="132" customWidth="1"/>
    <col min="4" max="11" width="9" style="132"/>
    <col min="12" max="12" width="13.125" style="132" customWidth="1"/>
    <col min="13" max="13" width="19.75" style="132" customWidth="1"/>
    <col min="14" max="16384" width="9" style="132"/>
  </cols>
  <sheetData>
    <row r="1" spans="1:13" ht="13.5">
      <c r="A1" s="325" t="s">
        <v>128</v>
      </c>
      <c r="B1" s="325"/>
      <c r="C1" s="122"/>
      <c r="D1" s="325"/>
      <c r="E1" s="325"/>
      <c r="F1" s="319" t="s">
        <v>129</v>
      </c>
      <c r="G1" s="319"/>
      <c r="H1" s="319" t="s">
        <v>130</v>
      </c>
      <c r="I1" s="319"/>
      <c r="J1" s="319"/>
      <c r="K1" s="319"/>
      <c r="L1" s="122" t="s">
        <v>131</v>
      </c>
      <c r="M1" s="123" t="s">
        <v>132</v>
      </c>
    </row>
    <row r="2" spans="1:13" ht="13.5">
      <c r="A2" s="326" t="s">
        <v>133</v>
      </c>
      <c r="B2" s="327"/>
      <c r="C2" s="119"/>
      <c r="D2" s="328"/>
      <c r="E2" s="328"/>
      <c r="F2" s="329" t="s">
        <v>134</v>
      </c>
      <c r="G2" s="330"/>
      <c r="H2" s="327" t="s">
        <v>135</v>
      </c>
      <c r="I2" s="327"/>
      <c r="J2" s="327"/>
      <c r="K2" s="331"/>
      <c r="L2" s="120" t="s">
        <v>136</v>
      </c>
      <c r="M2" s="123" t="s">
        <v>132</v>
      </c>
    </row>
    <row r="3" spans="1:13" ht="18.75" customHeight="1">
      <c r="A3" s="318" t="s">
        <v>137</v>
      </c>
      <c r="B3" s="318"/>
      <c r="C3" s="318"/>
      <c r="D3" s="318"/>
      <c r="E3" s="318"/>
      <c r="F3" s="319" t="s">
        <v>138</v>
      </c>
      <c r="G3" s="319"/>
      <c r="H3" s="318" t="s">
        <v>139</v>
      </c>
      <c r="I3" s="318"/>
      <c r="J3" s="318"/>
      <c r="K3" s="318"/>
      <c r="L3" s="122" t="s">
        <v>140</v>
      </c>
      <c r="M3" s="123" t="s">
        <v>132</v>
      </c>
    </row>
    <row r="4" spans="1:13" s="124" customFormat="1" ht="33" customHeight="1">
      <c r="A4" s="320" t="s">
        <v>141</v>
      </c>
      <c r="B4" s="321"/>
      <c r="C4" s="321"/>
      <c r="D4" s="321"/>
      <c r="E4" s="322"/>
      <c r="F4" s="323" t="s">
        <v>142</v>
      </c>
      <c r="G4" s="324"/>
      <c r="H4" s="321" t="s">
        <v>142</v>
      </c>
      <c r="I4" s="321"/>
      <c r="J4" s="321"/>
      <c r="K4" s="322"/>
      <c r="L4" s="121" t="s">
        <v>143</v>
      </c>
      <c r="M4" s="123" t="s">
        <v>132</v>
      </c>
    </row>
    <row r="5" spans="1:13" ht="13.5">
      <c r="A5" s="125" t="s">
        <v>144</v>
      </c>
      <c r="B5" s="126" t="s">
        <v>128</v>
      </c>
      <c r="C5" s="127" t="s">
        <v>145</v>
      </c>
      <c r="D5" s="312" t="s">
        <v>146</v>
      </c>
      <c r="E5" s="312"/>
      <c r="F5" s="313"/>
      <c r="G5" s="314" t="s">
        <v>147</v>
      </c>
      <c r="H5" s="315"/>
      <c r="I5" s="316" t="s">
        <v>148</v>
      </c>
      <c r="J5" s="317"/>
      <c r="K5" s="312" t="s">
        <v>149</v>
      </c>
      <c r="L5" s="313"/>
      <c r="M5" s="123" t="s">
        <v>132</v>
      </c>
    </row>
    <row r="6" spans="1:13" s="123" customFormat="1" ht="74.25" customHeight="1">
      <c r="A6" s="128">
        <v>1</v>
      </c>
      <c r="B6" s="129" t="s">
        <v>150</v>
      </c>
      <c r="C6" s="130" t="s">
        <v>151</v>
      </c>
      <c r="D6" s="304" t="s">
        <v>152</v>
      </c>
      <c r="E6" s="304"/>
      <c r="F6" s="305"/>
      <c r="G6" s="306" t="s">
        <v>153</v>
      </c>
      <c r="H6" s="307"/>
      <c r="I6" s="310" t="s">
        <v>154</v>
      </c>
      <c r="J6" s="311"/>
      <c r="K6" s="304" t="s">
        <v>155</v>
      </c>
      <c r="L6" s="305"/>
      <c r="M6" s="123" t="s">
        <v>132</v>
      </c>
    </row>
    <row r="7" spans="1:13" ht="48" customHeight="1">
      <c r="A7" s="128">
        <v>2</v>
      </c>
      <c r="B7" s="129" t="s">
        <v>156</v>
      </c>
      <c r="C7" s="131" t="s">
        <v>157</v>
      </c>
      <c r="D7" s="304" t="s">
        <v>158</v>
      </c>
      <c r="E7" s="304"/>
      <c r="F7" s="305"/>
      <c r="G7" s="306" t="s">
        <v>159</v>
      </c>
      <c r="H7" s="307"/>
      <c r="I7" s="310" t="s">
        <v>154</v>
      </c>
      <c r="J7" s="311"/>
      <c r="K7" s="304" t="s">
        <v>132</v>
      </c>
      <c r="L7" s="305"/>
      <c r="M7" s="123" t="s">
        <v>132</v>
      </c>
    </row>
    <row r="8" spans="1:13" ht="45.75" customHeight="1">
      <c r="A8" s="128">
        <v>3</v>
      </c>
      <c r="B8" s="129" t="s">
        <v>160</v>
      </c>
      <c r="C8" s="131" t="s">
        <v>157</v>
      </c>
      <c r="D8" s="304" t="s">
        <v>161</v>
      </c>
      <c r="E8" s="304"/>
      <c r="F8" s="305"/>
      <c r="G8" s="306" t="s">
        <v>162</v>
      </c>
      <c r="H8" s="307"/>
      <c r="I8" s="310" t="s">
        <v>154</v>
      </c>
      <c r="J8" s="311"/>
      <c r="K8" s="304" t="s">
        <v>132</v>
      </c>
      <c r="L8" s="305"/>
      <c r="M8" s="123" t="s">
        <v>132</v>
      </c>
    </row>
    <row r="9" spans="1:13" ht="74.25" customHeight="1">
      <c r="A9" s="128">
        <v>4</v>
      </c>
      <c r="B9" s="129" t="s">
        <v>163</v>
      </c>
      <c r="C9" s="131" t="s">
        <v>164</v>
      </c>
      <c r="D9" s="304" t="s">
        <v>165</v>
      </c>
      <c r="E9" s="304"/>
      <c r="F9" s="305"/>
      <c r="G9" s="306"/>
      <c r="H9" s="307"/>
      <c r="I9" s="308" t="s">
        <v>166</v>
      </c>
      <c r="J9" s="309"/>
      <c r="K9" s="304" t="s">
        <v>167</v>
      </c>
      <c r="L9" s="305"/>
      <c r="M9" s="123" t="s">
        <v>132</v>
      </c>
    </row>
    <row r="12" spans="1:13" ht="13.5">
      <c r="A12" s="325" t="s">
        <v>128</v>
      </c>
      <c r="B12" s="325"/>
      <c r="C12" s="122"/>
      <c r="D12" s="325"/>
      <c r="E12" s="325"/>
      <c r="F12" s="319" t="s">
        <v>129</v>
      </c>
      <c r="G12" s="319"/>
      <c r="H12" s="319" t="s">
        <v>130</v>
      </c>
      <c r="I12" s="319"/>
      <c r="J12" s="319"/>
      <c r="K12" s="319"/>
      <c r="L12" s="122" t="s">
        <v>131</v>
      </c>
    </row>
    <row r="13" spans="1:13" ht="13.5">
      <c r="A13" s="326" t="s">
        <v>168</v>
      </c>
      <c r="B13" s="327"/>
      <c r="C13" s="119"/>
      <c r="D13" s="328"/>
      <c r="E13" s="328"/>
      <c r="F13" s="329" t="s">
        <v>169</v>
      </c>
      <c r="G13" s="330"/>
      <c r="H13" s="327" t="s">
        <v>170</v>
      </c>
      <c r="I13" s="327"/>
      <c r="J13" s="327"/>
      <c r="K13" s="331"/>
      <c r="L13" s="120" t="s">
        <v>136</v>
      </c>
    </row>
    <row r="14" spans="1:13" ht="13.5">
      <c r="A14" s="318" t="s">
        <v>137</v>
      </c>
      <c r="B14" s="318"/>
      <c r="C14" s="318"/>
      <c r="D14" s="318"/>
      <c r="E14" s="318"/>
      <c r="F14" s="319" t="s">
        <v>138</v>
      </c>
      <c r="G14" s="319"/>
      <c r="H14" s="318" t="s">
        <v>139</v>
      </c>
      <c r="I14" s="318"/>
      <c r="J14" s="318"/>
      <c r="K14" s="318"/>
      <c r="L14" s="122" t="s">
        <v>140</v>
      </c>
    </row>
    <row r="15" spans="1:13" ht="13.5">
      <c r="A15" s="320" t="s">
        <v>141</v>
      </c>
      <c r="B15" s="321"/>
      <c r="C15" s="321"/>
      <c r="D15" s="321"/>
      <c r="E15" s="322"/>
      <c r="F15" s="323" t="s">
        <v>142</v>
      </c>
      <c r="G15" s="324"/>
      <c r="H15" s="321" t="s">
        <v>142</v>
      </c>
      <c r="I15" s="321"/>
      <c r="J15" s="321"/>
      <c r="K15" s="322"/>
      <c r="L15" s="121" t="s">
        <v>143</v>
      </c>
    </row>
    <row r="16" spans="1:13" ht="13.5">
      <c r="A16" s="125" t="s">
        <v>144</v>
      </c>
      <c r="B16" s="126" t="s">
        <v>128</v>
      </c>
      <c r="C16" s="127" t="s">
        <v>145</v>
      </c>
      <c r="D16" s="312" t="s">
        <v>146</v>
      </c>
      <c r="E16" s="312"/>
      <c r="F16" s="313"/>
      <c r="G16" s="314" t="s">
        <v>147</v>
      </c>
      <c r="H16" s="315"/>
      <c r="I16" s="316" t="s">
        <v>148</v>
      </c>
      <c r="J16" s="317"/>
      <c r="K16" s="312" t="s">
        <v>149</v>
      </c>
      <c r="L16" s="313"/>
    </row>
    <row r="17" spans="1:12" ht="75.75" customHeight="1">
      <c r="A17" s="128">
        <v>1</v>
      </c>
      <c r="B17" s="129" t="s">
        <v>171</v>
      </c>
      <c r="C17" s="130" t="s">
        <v>151</v>
      </c>
      <c r="D17" s="304" t="s">
        <v>172</v>
      </c>
      <c r="E17" s="304"/>
      <c r="F17" s="305"/>
      <c r="G17" s="306" t="s">
        <v>173</v>
      </c>
      <c r="H17" s="307"/>
      <c r="I17" s="310" t="s">
        <v>154</v>
      </c>
      <c r="J17" s="311"/>
      <c r="K17" s="304" t="s">
        <v>155</v>
      </c>
      <c r="L17" s="305"/>
    </row>
    <row r="18" spans="1:12" ht="48" customHeight="1">
      <c r="A18" s="128">
        <v>2</v>
      </c>
      <c r="B18" s="129" t="s">
        <v>156</v>
      </c>
      <c r="C18" s="131" t="s">
        <v>157</v>
      </c>
      <c r="D18" s="304" t="s">
        <v>174</v>
      </c>
      <c r="E18" s="304"/>
      <c r="F18" s="305"/>
      <c r="G18" s="306" t="s">
        <v>159</v>
      </c>
      <c r="H18" s="307"/>
      <c r="I18" s="310" t="s">
        <v>154</v>
      </c>
      <c r="J18" s="311"/>
      <c r="K18" s="304" t="s">
        <v>132</v>
      </c>
      <c r="L18" s="305"/>
    </row>
    <row r="19" spans="1:12" ht="60.75" customHeight="1">
      <c r="A19" s="128">
        <v>3</v>
      </c>
      <c r="B19" s="129" t="s">
        <v>160</v>
      </c>
      <c r="C19" s="131" t="s">
        <v>157</v>
      </c>
      <c r="D19" s="304" t="s">
        <v>175</v>
      </c>
      <c r="E19" s="304"/>
      <c r="F19" s="305"/>
      <c r="G19" s="306" t="s">
        <v>176</v>
      </c>
      <c r="H19" s="307"/>
      <c r="I19" s="310" t="s">
        <v>154</v>
      </c>
      <c r="J19" s="311"/>
      <c r="K19" s="304" t="s">
        <v>132</v>
      </c>
      <c r="L19" s="305"/>
    </row>
    <row r="20" spans="1:12" ht="73.5" customHeight="1">
      <c r="A20" s="128">
        <v>4</v>
      </c>
      <c r="B20" s="129" t="s">
        <v>163</v>
      </c>
      <c r="C20" s="131" t="s">
        <v>164</v>
      </c>
      <c r="D20" s="304" t="s">
        <v>165</v>
      </c>
      <c r="E20" s="304"/>
      <c r="F20" s="305"/>
      <c r="G20" s="306"/>
      <c r="H20" s="307"/>
      <c r="I20" s="308" t="s">
        <v>166</v>
      </c>
      <c r="J20" s="309"/>
      <c r="K20" s="304" t="s">
        <v>167</v>
      </c>
      <c r="L20" s="305"/>
    </row>
    <row r="23" spans="1:12" ht="13.5">
      <c r="A23" s="325" t="s">
        <v>128</v>
      </c>
      <c r="B23" s="325"/>
      <c r="C23" s="122"/>
      <c r="D23" s="325"/>
      <c r="E23" s="325"/>
      <c r="F23" s="319" t="s">
        <v>129</v>
      </c>
      <c r="G23" s="319"/>
      <c r="H23" s="319" t="s">
        <v>130</v>
      </c>
      <c r="I23" s="319"/>
      <c r="J23" s="319"/>
      <c r="K23" s="319"/>
      <c r="L23" s="122" t="s">
        <v>131</v>
      </c>
    </row>
    <row r="24" spans="1:12" ht="13.5">
      <c r="A24" s="326" t="s">
        <v>177</v>
      </c>
      <c r="B24" s="327"/>
      <c r="C24" s="119"/>
      <c r="D24" s="328"/>
      <c r="E24" s="328"/>
      <c r="F24" s="329" t="s">
        <v>178</v>
      </c>
      <c r="G24" s="330"/>
      <c r="H24" s="327" t="s">
        <v>179</v>
      </c>
      <c r="I24" s="327"/>
      <c r="J24" s="327"/>
      <c r="K24" s="331"/>
      <c r="L24" s="120" t="s">
        <v>136</v>
      </c>
    </row>
    <row r="25" spans="1:12" ht="13.5">
      <c r="A25" s="318" t="s">
        <v>137</v>
      </c>
      <c r="B25" s="318"/>
      <c r="C25" s="318"/>
      <c r="D25" s="318"/>
      <c r="E25" s="318"/>
      <c r="F25" s="319" t="s">
        <v>138</v>
      </c>
      <c r="G25" s="319"/>
      <c r="H25" s="318" t="s">
        <v>139</v>
      </c>
      <c r="I25" s="318"/>
      <c r="J25" s="318"/>
      <c r="K25" s="318"/>
      <c r="L25" s="122" t="s">
        <v>140</v>
      </c>
    </row>
    <row r="26" spans="1:12" ht="13.5">
      <c r="A26" s="320" t="s">
        <v>141</v>
      </c>
      <c r="B26" s="321"/>
      <c r="C26" s="321"/>
      <c r="D26" s="321"/>
      <c r="E26" s="322"/>
      <c r="F26" s="323" t="s">
        <v>142</v>
      </c>
      <c r="G26" s="324"/>
      <c r="H26" s="321" t="s">
        <v>142</v>
      </c>
      <c r="I26" s="321"/>
      <c r="J26" s="321"/>
      <c r="K26" s="322"/>
      <c r="L26" s="121" t="s">
        <v>143</v>
      </c>
    </row>
    <row r="27" spans="1:12" ht="13.5">
      <c r="A27" s="125" t="s">
        <v>144</v>
      </c>
      <c r="B27" s="126" t="s">
        <v>128</v>
      </c>
      <c r="C27" s="127" t="s">
        <v>145</v>
      </c>
      <c r="D27" s="312" t="s">
        <v>146</v>
      </c>
      <c r="E27" s="312"/>
      <c r="F27" s="313"/>
      <c r="G27" s="314" t="s">
        <v>147</v>
      </c>
      <c r="H27" s="315"/>
      <c r="I27" s="316" t="s">
        <v>148</v>
      </c>
      <c r="J27" s="317"/>
      <c r="K27" s="312" t="s">
        <v>149</v>
      </c>
      <c r="L27" s="313"/>
    </row>
    <row r="28" spans="1:12" ht="75.75" customHeight="1">
      <c r="A28" s="128">
        <v>1</v>
      </c>
      <c r="B28" s="129" t="s">
        <v>180</v>
      </c>
      <c r="C28" s="130" t="s">
        <v>151</v>
      </c>
      <c r="D28" s="304" t="s">
        <v>181</v>
      </c>
      <c r="E28" s="304"/>
      <c r="F28" s="305"/>
      <c r="G28" s="306" t="s">
        <v>182</v>
      </c>
      <c r="H28" s="307"/>
      <c r="I28" s="310" t="s">
        <v>154</v>
      </c>
      <c r="J28" s="311"/>
      <c r="K28" s="304" t="s">
        <v>155</v>
      </c>
      <c r="L28" s="305"/>
    </row>
    <row r="29" spans="1:12" ht="48.75" customHeight="1">
      <c r="A29" s="128">
        <v>2</v>
      </c>
      <c r="B29" s="129" t="s">
        <v>156</v>
      </c>
      <c r="C29" s="131" t="s">
        <v>157</v>
      </c>
      <c r="D29" s="304" t="s">
        <v>183</v>
      </c>
      <c r="E29" s="304"/>
      <c r="F29" s="305"/>
      <c r="G29" s="306" t="s">
        <v>159</v>
      </c>
      <c r="H29" s="307"/>
      <c r="I29" s="310" t="s">
        <v>154</v>
      </c>
      <c r="J29" s="311"/>
      <c r="K29" s="304" t="s">
        <v>132</v>
      </c>
      <c r="L29" s="305"/>
    </row>
    <row r="30" spans="1:12" ht="60" customHeight="1">
      <c r="A30" s="128">
        <v>3</v>
      </c>
      <c r="B30" s="129" t="s">
        <v>160</v>
      </c>
      <c r="C30" s="131" t="s">
        <v>157</v>
      </c>
      <c r="D30" s="304" t="s">
        <v>184</v>
      </c>
      <c r="E30" s="304"/>
      <c r="F30" s="305"/>
      <c r="G30" s="306" t="s">
        <v>185</v>
      </c>
      <c r="H30" s="307"/>
      <c r="I30" s="310" t="s">
        <v>154</v>
      </c>
      <c r="J30" s="311"/>
      <c r="K30" s="304" t="s">
        <v>132</v>
      </c>
      <c r="L30" s="305"/>
    </row>
    <row r="31" spans="1:12" ht="73.5" customHeight="1">
      <c r="A31" s="128">
        <v>4</v>
      </c>
      <c r="B31" s="129" t="s">
        <v>163</v>
      </c>
      <c r="C31" s="131" t="s">
        <v>164</v>
      </c>
      <c r="D31" s="304" t="s">
        <v>165</v>
      </c>
      <c r="E31" s="304"/>
      <c r="F31" s="305"/>
      <c r="G31" s="306"/>
      <c r="H31" s="307"/>
      <c r="I31" s="308" t="s">
        <v>166</v>
      </c>
      <c r="J31" s="309"/>
      <c r="K31" s="304" t="s">
        <v>167</v>
      </c>
      <c r="L31" s="305"/>
    </row>
    <row r="34" spans="1:12" ht="13.5">
      <c r="A34" s="325" t="s">
        <v>128</v>
      </c>
      <c r="B34" s="325"/>
      <c r="C34" s="122"/>
      <c r="D34" s="325"/>
      <c r="E34" s="325"/>
      <c r="F34" s="319" t="s">
        <v>129</v>
      </c>
      <c r="G34" s="319"/>
      <c r="H34" s="319" t="s">
        <v>130</v>
      </c>
      <c r="I34" s="319"/>
      <c r="J34" s="319"/>
      <c r="K34" s="319"/>
      <c r="L34" s="122" t="s">
        <v>131</v>
      </c>
    </row>
    <row r="35" spans="1:12" ht="13.5">
      <c r="A35" s="326" t="s">
        <v>186</v>
      </c>
      <c r="B35" s="327"/>
      <c r="C35" s="119"/>
      <c r="D35" s="328"/>
      <c r="E35" s="328"/>
      <c r="F35" s="329" t="s">
        <v>187</v>
      </c>
      <c r="G35" s="330"/>
      <c r="H35" s="327" t="s">
        <v>188</v>
      </c>
      <c r="I35" s="327"/>
      <c r="J35" s="327"/>
      <c r="K35" s="331"/>
      <c r="L35" s="120" t="s">
        <v>136</v>
      </c>
    </row>
    <row r="36" spans="1:12" ht="13.5">
      <c r="A36" s="318" t="s">
        <v>137</v>
      </c>
      <c r="B36" s="318"/>
      <c r="C36" s="318"/>
      <c r="D36" s="318"/>
      <c r="E36" s="318"/>
      <c r="F36" s="319" t="s">
        <v>138</v>
      </c>
      <c r="G36" s="319"/>
      <c r="H36" s="318" t="s">
        <v>139</v>
      </c>
      <c r="I36" s="318"/>
      <c r="J36" s="318"/>
      <c r="K36" s="318"/>
      <c r="L36" s="122" t="s">
        <v>140</v>
      </c>
    </row>
    <row r="37" spans="1:12" ht="13.5">
      <c r="A37" s="320" t="s">
        <v>141</v>
      </c>
      <c r="B37" s="321"/>
      <c r="C37" s="321"/>
      <c r="D37" s="321"/>
      <c r="E37" s="322"/>
      <c r="F37" s="323" t="s">
        <v>142</v>
      </c>
      <c r="G37" s="324"/>
      <c r="H37" s="321" t="s">
        <v>142</v>
      </c>
      <c r="I37" s="321"/>
      <c r="J37" s="321"/>
      <c r="K37" s="322"/>
      <c r="L37" s="121" t="s">
        <v>143</v>
      </c>
    </row>
    <row r="38" spans="1:12" ht="13.5">
      <c r="A38" s="125" t="s">
        <v>144</v>
      </c>
      <c r="B38" s="126" t="s">
        <v>128</v>
      </c>
      <c r="C38" s="127" t="s">
        <v>145</v>
      </c>
      <c r="D38" s="312" t="s">
        <v>146</v>
      </c>
      <c r="E38" s="312"/>
      <c r="F38" s="313"/>
      <c r="G38" s="314" t="s">
        <v>147</v>
      </c>
      <c r="H38" s="315"/>
      <c r="I38" s="316" t="s">
        <v>148</v>
      </c>
      <c r="J38" s="317"/>
      <c r="K38" s="312" t="s">
        <v>149</v>
      </c>
      <c r="L38" s="313"/>
    </row>
    <row r="39" spans="1:12" ht="74.25" customHeight="1">
      <c r="A39" s="128">
        <v>1</v>
      </c>
      <c r="B39" s="129" t="s">
        <v>189</v>
      </c>
      <c r="C39" s="130" t="s">
        <v>151</v>
      </c>
      <c r="D39" s="304" t="s">
        <v>190</v>
      </c>
      <c r="E39" s="304"/>
      <c r="F39" s="305"/>
      <c r="G39" s="306" t="s">
        <v>191</v>
      </c>
      <c r="H39" s="307"/>
      <c r="I39" s="310" t="s">
        <v>154</v>
      </c>
      <c r="J39" s="311"/>
      <c r="K39" s="304" t="s">
        <v>155</v>
      </c>
      <c r="L39" s="305"/>
    </row>
    <row r="40" spans="1:12" ht="48.75" customHeight="1">
      <c r="A40" s="128">
        <v>2</v>
      </c>
      <c r="B40" s="129" t="s">
        <v>156</v>
      </c>
      <c r="C40" s="131" t="s">
        <v>157</v>
      </c>
      <c r="D40" s="304" t="s">
        <v>183</v>
      </c>
      <c r="E40" s="304"/>
      <c r="F40" s="305"/>
      <c r="G40" s="306" t="s">
        <v>159</v>
      </c>
      <c r="H40" s="307"/>
      <c r="I40" s="310" t="s">
        <v>154</v>
      </c>
      <c r="J40" s="311"/>
      <c r="K40" s="304" t="s">
        <v>132</v>
      </c>
      <c r="L40" s="305"/>
    </row>
    <row r="41" spans="1:12" ht="59.25" customHeight="1">
      <c r="A41" s="128">
        <v>3</v>
      </c>
      <c r="B41" s="129" t="s">
        <v>160</v>
      </c>
      <c r="C41" s="131" t="s">
        <v>157</v>
      </c>
      <c r="D41" s="304" t="s">
        <v>192</v>
      </c>
      <c r="E41" s="304"/>
      <c r="F41" s="305"/>
      <c r="G41" s="306" t="s">
        <v>193</v>
      </c>
      <c r="H41" s="307"/>
      <c r="I41" s="310" t="s">
        <v>154</v>
      </c>
      <c r="J41" s="311"/>
      <c r="K41" s="304" t="s">
        <v>132</v>
      </c>
      <c r="L41" s="305"/>
    </row>
    <row r="42" spans="1:12" ht="74.25" customHeight="1">
      <c r="A42" s="128">
        <v>4</v>
      </c>
      <c r="B42" s="129" t="s">
        <v>163</v>
      </c>
      <c r="C42" s="131" t="s">
        <v>164</v>
      </c>
      <c r="D42" s="304" t="s">
        <v>165</v>
      </c>
      <c r="E42" s="304"/>
      <c r="F42" s="305"/>
      <c r="G42" s="306"/>
      <c r="H42" s="307"/>
      <c r="I42" s="308" t="s">
        <v>166</v>
      </c>
      <c r="J42" s="309"/>
      <c r="K42" s="304" t="s">
        <v>167</v>
      </c>
      <c r="L42" s="305"/>
    </row>
  </sheetData>
  <mergeCells count="136">
    <mergeCell ref="D7:F7"/>
    <mergeCell ref="G7:H7"/>
    <mergeCell ref="I7:J7"/>
    <mergeCell ref="K7:L7"/>
    <mergeCell ref="D8:F8"/>
    <mergeCell ref="G8:H8"/>
    <mergeCell ref="I8:J8"/>
    <mergeCell ref="K8:L8"/>
    <mergeCell ref="D9:F9"/>
    <mergeCell ref="G9:H9"/>
    <mergeCell ref="I9:J9"/>
    <mergeCell ref="K9:L9"/>
    <mergeCell ref="A4:E4"/>
    <mergeCell ref="F4:G4"/>
    <mergeCell ref="H4:K4"/>
    <mergeCell ref="D5:F5"/>
    <mergeCell ref="G5:H5"/>
    <mergeCell ref="I5:J5"/>
    <mergeCell ref="K5:L5"/>
    <mergeCell ref="D6:F6"/>
    <mergeCell ref="G6:H6"/>
    <mergeCell ref="I6:J6"/>
    <mergeCell ref="K6:L6"/>
    <mergeCell ref="A1:B1"/>
    <mergeCell ref="D1:E1"/>
    <mergeCell ref="F1:G1"/>
    <mergeCell ref="H1:K1"/>
    <mergeCell ref="A2:B2"/>
    <mergeCell ref="D2:E2"/>
    <mergeCell ref="F2:G2"/>
    <mergeCell ref="H2:K2"/>
    <mergeCell ref="A3:E3"/>
    <mergeCell ref="F3:G3"/>
    <mergeCell ref="H3:K3"/>
    <mergeCell ref="A14:E14"/>
    <mergeCell ref="F14:G14"/>
    <mergeCell ref="H14:K14"/>
    <mergeCell ref="A15:E15"/>
    <mergeCell ref="F15:G15"/>
    <mergeCell ref="H15:K15"/>
    <mergeCell ref="A12:B12"/>
    <mergeCell ref="D12:E12"/>
    <mergeCell ref="F12:G12"/>
    <mergeCell ref="H12:K12"/>
    <mergeCell ref="A13:B13"/>
    <mergeCell ref="D13:E13"/>
    <mergeCell ref="F13:G13"/>
    <mergeCell ref="H13:K13"/>
    <mergeCell ref="D18:F18"/>
    <mergeCell ref="G18:H18"/>
    <mergeCell ref="I18:J18"/>
    <mergeCell ref="K18:L18"/>
    <mergeCell ref="D19:F19"/>
    <mergeCell ref="G19:H19"/>
    <mergeCell ref="I19:J19"/>
    <mergeCell ref="K19:L19"/>
    <mergeCell ref="D16:F16"/>
    <mergeCell ref="G16:H16"/>
    <mergeCell ref="I16:J16"/>
    <mergeCell ref="K16:L16"/>
    <mergeCell ref="D17:F17"/>
    <mergeCell ref="G17:H17"/>
    <mergeCell ref="I17:J17"/>
    <mergeCell ref="K17:L17"/>
    <mergeCell ref="A24:B24"/>
    <mergeCell ref="D24:E24"/>
    <mergeCell ref="F24:G24"/>
    <mergeCell ref="H24:K24"/>
    <mergeCell ref="A25:E25"/>
    <mergeCell ref="F25:G25"/>
    <mergeCell ref="H25:K25"/>
    <mergeCell ref="D20:F20"/>
    <mergeCell ref="G20:H20"/>
    <mergeCell ref="I20:J20"/>
    <mergeCell ref="K20:L20"/>
    <mergeCell ref="A23:B23"/>
    <mergeCell ref="D23:E23"/>
    <mergeCell ref="F23:G23"/>
    <mergeCell ref="H23:K23"/>
    <mergeCell ref="D28:F28"/>
    <mergeCell ref="G28:H28"/>
    <mergeCell ref="I28:J28"/>
    <mergeCell ref="K28:L28"/>
    <mergeCell ref="D29:F29"/>
    <mergeCell ref="G29:H29"/>
    <mergeCell ref="I29:J29"/>
    <mergeCell ref="K29:L29"/>
    <mergeCell ref="A26:E26"/>
    <mergeCell ref="F26:G26"/>
    <mergeCell ref="H26:K26"/>
    <mergeCell ref="D27:F27"/>
    <mergeCell ref="G27:H27"/>
    <mergeCell ref="I27:J27"/>
    <mergeCell ref="K27:L27"/>
    <mergeCell ref="A34:B34"/>
    <mergeCell ref="D34:E34"/>
    <mergeCell ref="F34:G34"/>
    <mergeCell ref="H34:K34"/>
    <mergeCell ref="A35:B35"/>
    <mergeCell ref="D35:E35"/>
    <mergeCell ref="F35:G35"/>
    <mergeCell ref="H35:K35"/>
    <mergeCell ref="D30:F30"/>
    <mergeCell ref="G30:H30"/>
    <mergeCell ref="I30:J30"/>
    <mergeCell ref="K30:L30"/>
    <mergeCell ref="D31:F31"/>
    <mergeCell ref="G31:H31"/>
    <mergeCell ref="I31:J31"/>
    <mergeCell ref="K31:L31"/>
    <mergeCell ref="D38:F38"/>
    <mergeCell ref="G38:H38"/>
    <mergeCell ref="I38:J38"/>
    <mergeCell ref="K38:L38"/>
    <mergeCell ref="D39:F39"/>
    <mergeCell ref="G39:H39"/>
    <mergeCell ref="I39:J39"/>
    <mergeCell ref="K39:L39"/>
    <mergeCell ref="A36:E36"/>
    <mergeCell ref="F36:G36"/>
    <mergeCell ref="H36:K36"/>
    <mergeCell ref="A37:E37"/>
    <mergeCell ref="F37:G37"/>
    <mergeCell ref="H37:K37"/>
    <mergeCell ref="D42:F42"/>
    <mergeCell ref="G42:H42"/>
    <mergeCell ref="I42:J42"/>
    <mergeCell ref="K42:L42"/>
    <mergeCell ref="D40:F40"/>
    <mergeCell ref="G40:H40"/>
    <mergeCell ref="I40:J40"/>
    <mergeCell ref="K40:L40"/>
    <mergeCell ref="D41:F41"/>
    <mergeCell ref="G41:H41"/>
    <mergeCell ref="I41:J41"/>
    <mergeCell ref="K41:L41"/>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523977-9171-489C-84A1-42B9DFEC2481}">
  <dimension ref="A1:M44"/>
  <sheetViews>
    <sheetView topLeftCell="E14" workbookViewId="0">
      <selection activeCell="E25" sqref="E25:F25"/>
    </sheetView>
  </sheetViews>
  <sheetFormatPr defaultRowHeight="12.75"/>
  <cols>
    <col min="1" max="1" width="6.375" style="114" bestFit="1" customWidth="1"/>
    <col min="2" max="2" width="26.375" style="114" bestFit="1" customWidth="1"/>
    <col min="3" max="3" width="27.875" style="114" customWidth="1"/>
    <col min="4" max="4" width="9.625" style="114" bestFit="1" customWidth="1"/>
    <col min="5" max="5" width="42.25" style="114" customWidth="1"/>
    <col min="6" max="6" width="0.125" style="114" hidden="1" customWidth="1"/>
    <col min="7" max="7" width="9" style="114"/>
    <col min="8" max="8" width="43.125" style="114" bestFit="1" customWidth="1"/>
    <col min="9" max="9" width="9" style="114"/>
    <col min="10" max="10" width="5" style="114" bestFit="1" customWidth="1"/>
    <col min="11" max="12" width="9" style="114"/>
    <col min="13" max="13" width="13.625" style="114" bestFit="1" customWidth="1"/>
    <col min="14" max="16384" width="9" style="114"/>
  </cols>
  <sheetData>
    <row r="1" spans="1:13" ht="30.75" customHeight="1">
      <c r="A1" s="354" t="s">
        <v>194</v>
      </c>
      <c r="B1" s="354"/>
      <c r="C1" s="354"/>
      <c r="D1" s="354"/>
      <c r="E1" s="493"/>
      <c r="F1" s="493"/>
      <c r="G1" s="494" t="s">
        <v>169</v>
      </c>
      <c r="H1" s="494"/>
      <c r="I1" s="494" t="s">
        <v>135</v>
      </c>
      <c r="J1" s="494"/>
      <c r="K1" s="494"/>
      <c r="L1" s="494"/>
      <c r="M1" s="113">
        <v>45398</v>
      </c>
    </row>
    <row r="2" spans="1:13">
      <c r="A2" s="495" t="s">
        <v>137</v>
      </c>
      <c r="B2" s="495"/>
      <c r="C2" s="495"/>
      <c r="D2" s="495"/>
      <c r="E2" s="495"/>
      <c r="F2" s="495"/>
      <c r="G2" s="495" t="s">
        <v>138</v>
      </c>
      <c r="H2" s="495"/>
      <c r="I2" s="495" t="s">
        <v>139</v>
      </c>
      <c r="J2" s="495"/>
      <c r="K2" s="495"/>
      <c r="L2" s="495"/>
      <c r="M2" s="115" t="s">
        <v>140</v>
      </c>
    </row>
    <row r="3" spans="1:13" ht="29.25" customHeight="1">
      <c r="A3" s="350" t="s">
        <v>195</v>
      </c>
      <c r="B3" s="350"/>
      <c r="C3" s="350"/>
      <c r="D3" s="350"/>
      <c r="E3" s="350"/>
      <c r="F3" s="350"/>
      <c r="G3" s="496" t="s">
        <v>142</v>
      </c>
      <c r="H3" s="496"/>
      <c r="I3" s="496" t="s">
        <v>142</v>
      </c>
      <c r="J3" s="496"/>
      <c r="K3" s="496"/>
      <c r="L3" s="496"/>
      <c r="M3" s="113">
        <v>45398</v>
      </c>
    </row>
    <row r="4" spans="1:13">
      <c r="A4" s="116" t="s">
        <v>144</v>
      </c>
      <c r="B4" s="116" t="s">
        <v>128</v>
      </c>
      <c r="C4" s="117" t="s">
        <v>196</v>
      </c>
      <c r="D4" s="118" t="s">
        <v>131</v>
      </c>
      <c r="E4" s="497" t="s">
        <v>146</v>
      </c>
      <c r="F4" s="497"/>
      <c r="G4" s="497"/>
      <c r="H4" s="498" t="s">
        <v>147</v>
      </c>
      <c r="I4" s="499"/>
      <c r="J4" s="500" t="s">
        <v>148</v>
      </c>
      <c r="K4" s="500"/>
      <c r="L4" s="497" t="s">
        <v>149</v>
      </c>
      <c r="M4" s="497"/>
    </row>
    <row r="5" spans="1:13" ht="47.25" customHeight="1">
      <c r="A5" s="109">
        <v>1</v>
      </c>
      <c r="B5" s="110" t="s">
        <v>197</v>
      </c>
      <c r="C5" s="336" t="s">
        <v>198</v>
      </c>
      <c r="D5" s="111">
        <v>45398</v>
      </c>
      <c r="E5" s="332" t="s">
        <v>199</v>
      </c>
      <c r="F5" s="332"/>
      <c r="G5" s="332"/>
      <c r="H5" s="333" t="s">
        <v>200</v>
      </c>
      <c r="I5" s="334"/>
      <c r="J5" s="338" t="s">
        <v>201</v>
      </c>
      <c r="K5" s="339"/>
      <c r="L5" s="340" t="s">
        <v>202</v>
      </c>
      <c r="M5" s="341"/>
    </row>
    <row r="6" spans="1:13" ht="48" customHeight="1">
      <c r="A6" s="109">
        <v>2</v>
      </c>
      <c r="B6" s="110" t="s">
        <v>203</v>
      </c>
      <c r="C6" s="337"/>
      <c r="D6" s="111">
        <v>45398</v>
      </c>
      <c r="E6" s="332" t="s">
        <v>204</v>
      </c>
      <c r="F6" s="332"/>
      <c r="G6" s="332"/>
      <c r="H6" s="333" t="s">
        <v>205</v>
      </c>
      <c r="I6" s="334"/>
      <c r="J6" s="338" t="s">
        <v>154</v>
      </c>
      <c r="K6" s="339"/>
      <c r="L6" s="342"/>
      <c r="M6" s="343"/>
    </row>
    <row r="7" spans="1:13" ht="39.75" customHeight="1">
      <c r="A7" s="109">
        <v>3</v>
      </c>
      <c r="B7" s="110" t="s">
        <v>206</v>
      </c>
      <c r="C7" s="337"/>
      <c r="D7" s="111">
        <v>45398</v>
      </c>
      <c r="E7" s="332" t="s">
        <v>207</v>
      </c>
      <c r="F7" s="332"/>
      <c r="G7" s="332"/>
      <c r="H7" s="333" t="s">
        <v>208</v>
      </c>
      <c r="I7" s="334"/>
      <c r="J7" s="338" t="s">
        <v>154</v>
      </c>
      <c r="K7" s="339"/>
      <c r="L7" s="342"/>
      <c r="M7" s="343"/>
    </row>
    <row r="8" spans="1:13" ht="43.5" customHeight="1">
      <c r="A8" s="109">
        <v>4</v>
      </c>
      <c r="B8" s="110" t="s">
        <v>209</v>
      </c>
      <c r="C8" s="337"/>
      <c r="D8" s="111">
        <v>45398</v>
      </c>
      <c r="E8" s="332" t="s">
        <v>210</v>
      </c>
      <c r="F8" s="332"/>
      <c r="G8" s="332"/>
      <c r="H8" s="333" t="s">
        <v>211</v>
      </c>
      <c r="I8" s="334"/>
      <c r="J8" s="335" t="s">
        <v>154</v>
      </c>
      <c r="K8" s="335"/>
      <c r="L8" s="344"/>
      <c r="M8" s="345"/>
    </row>
    <row r="13" spans="1:13" ht="33" customHeight="1">
      <c r="A13" s="351" t="s">
        <v>212</v>
      </c>
      <c r="B13" s="352"/>
      <c r="C13" s="352"/>
      <c r="D13" s="353"/>
      <c r="E13" s="493"/>
      <c r="F13" s="493"/>
      <c r="G13" s="494" t="s">
        <v>178</v>
      </c>
      <c r="H13" s="494"/>
      <c r="I13" s="494" t="s">
        <v>213</v>
      </c>
      <c r="J13" s="494"/>
      <c r="K13" s="494"/>
      <c r="L13" s="494"/>
      <c r="M13" s="113">
        <v>45398</v>
      </c>
    </row>
    <row r="14" spans="1:13">
      <c r="A14" s="495" t="s">
        <v>137</v>
      </c>
      <c r="B14" s="495"/>
      <c r="C14" s="495"/>
      <c r="D14" s="495"/>
      <c r="E14" s="495"/>
      <c r="F14" s="495"/>
      <c r="G14" s="495" t="s">
        <v>138</v>
      </c>
      <c r="H14" s="495"/>
      <c r="I14" s="495" t="s">
        <v>139</v>
      </c>
      <c r="J14" s="495"/>
      <c r="K14" s="495"/>
      <c r="L14" s="495"/>
      <c r="M14" s="115" t="s">
        <v>140</v>
      </c>
    </row>
    <row r="15" spans="1:13" ht="33" customHeight="1">
      <c r="A15" s="350" t="s">
        <v>195</v>
      </c>
      <c r="B15" s="350"/>
      <c r="C15" s="350"/>
      <c r="D15" s="350"/>
      <c r="E15" s="350"/>
      <c r="F15" s="350"/>
      <c r="G15" s="496" t="s">
        <v>142</v>
      </c>
      <c r="H15" s="496"/>
      <c r="I15" s="496" t="s">
        <v>142</v>
      </c>
      <c r="J15" s="496"/>
      <c r="K15" s="496"/>
      <c r="L15" s="496"/>
      <c r="M15" s="113">
        <v>45398</v>
      </c>
    </row>
    <row r="16" spans="1:13">
      <c r="A16" s="116" t="s">
        <v>144</v>
      </c>
      <c r="B16" s="116" t="s">
        <v>128</v>
      </c>
      <c r="C16" s="117" t="s">
        <v>196</v>
      </c>
      <c r="D16" s="118" t="s">
        <v>131</v>
      </c>
      <c r="E16" s="497" t="s">
        <v>146</v>
      </c>
      <c r="F16" s="497"/>
      <c r="G16" s="497"/>
      <c r="H16" s="498" t="s">
        <v>147</v>
      </c>
      <c r="I16" s="499"/>
      <c r="J16" s="500" t="s">
        <v>148</v>
      </c>
      <c r="K16" s="500"/>
      <c r="L16" s="497" t="s">
        <v>149</v>
      </c>
      <c r="M16" s="497"/>
    </row>
    <row r="17" spans="1:13" ht="37.5" customHeight="1">
      <c r="A17" s="109">
        <v>1</v>
      </c>
      <c r="B17" s="110" t="s">
        <v>197</v>
      </c>
      <c r="C17" s="336" t="s">
        <v>198</v>
      </c>
      <c r="D17" s="111">
        <v>45398</v>
      </c>
      <c r="E17" s="332" t="s">
        <v>214</v>
      </c>
      <c r="F17" s="332"/>
      <c r="G17" s="332"/>
      <c r="H17" s="333" t="s">
        <v>215</v>
      </c>
      <c r="I17" s="334"/>
      <c r="J17" s="338" t="s">
        <v>201</v>
      </c>
      <c r="K17" s="339"/>
      <c r="L17" s="340" t="s">
        <v>216</v>
      </c>
      <c r="M17" s="341"/>
    </row>
    <row r="18" spans="1:13" ht="45" customHeight="1">
      <c r="A18" s="109">
        <v>2</v>
      </c>
      <c r="B18" s="110" t="s">
        <v>203</v>
      </c>
      <c r="C18" s="337"/>
      <c r="D18" s="111">
        <v>45398</v>
      </c>
      <c r="E18" s="332" t="s">
        <v>217</v>
      </c>
      <c r="F18" s="332"/>
      <c r="G18" s="332"/>
      <c r="H18" s="333" t="s">
        <v>218</v>
      </c>
      <c r="I18" s="334"/>
      <c r="J18" s="338" t="s">
        <v>154</v>
      </c>
      <c r="K18" s="339"/>
      <c r="L18" s="342"/>
      <c r="M18" s="343"/>
    </row>
    <row r="19" spans="1:13" ht="38.25" customHeight="1">
      <c r="A19" s="109">
        <v>3</v>
      </c>
      <c r="B19" s="110" t="s">
        <v>206</v>
      </c>
      <c r="C19" s="337"/>
      <c r="D19" s="111">
        <v>45398</v>
      </c>
      <c r="E19" s="332" t="s">
        <v>219</v>
      </c>
      <c r="F19" s="332"/>
      <c r="G19" s="332"/>
      <c r="H19" s="333" t="s">
        <v>220</v>
      </c>
      <c r="I19" s="334"/>
      <c r="J19" s="338" t="s">
        <v>154</v>
      </c>
      <c r="K19" s="339"/>
      <c r="L19" s="342"/>
      <c r="M19" s="343"/>
    </row>
    <row r="20" spans="1:13" ht="42.75" customHeight="1">
      <c r="A20" s="109">
        <v>4</v>
      </c>
      <c r="B20" s="110" t="s">
        <v>209</v>
      </c>
      <c r="C20" s="337"/>
      <c r="D20" s="111">
        <v>45398</v>
      </c>
      <c r="E20" s="332" t="s">
        <v>221</v>
      </c>
      <c r="F20" s="332"/>
      <c r="G20" s="332"/>
      <c r="H20" s="333" t="s">
        <v>222</v>
      </c>
      <c r="I20" s="334"/>
      <c r="J20" s="335" t="s">
        <v>154</v>
      </c>
      <c r="K20" s="335"/>
      <c r="L20" s="344"/>
      <c r="M20" s="345"/>
    </row>
    <row r="25" spans="1:13" ht="32.25" customHeight="1">
      <c r="A25" s="346" t="s">
        <v>223</v>
      </c>
      <c r="B25" s="347"/>
      <c r="C25" s="348"/>
      <c r="D25" s="349"/>
      <c r="E25" s="493"/>
      <c r="F25" s="493"/>
      <c r="G25" s="494" t="s">
        <v>187</v>
      </c>
      <c r="H25" s="494"/>
      <c r="I25" s="494" t="s">
        <v>224</v>
      </c>
      <c r="J25" s="494"/>
      <c r="K25" s="494"/>
      <c r="L25" s="494"/>
      <c r="M25" s="113">
        <v>45398</v>
      </c>
    </row>
    <row r="26" spans="1:13">
      <c r="A26" s="495" t="s">
        <v>137</v>
      </c>
      <c r="B26" s="495"/>
      <c r="C26" s="495"/>
      <c r="D26" s="495"/>
      <c r="E26" s="495"/>
      <c r="F26" s="495"/>
      <c r="G26" s="495" t="s">
        <v>138</v>
      </c>
      <c r="H26" s="495"/>
      <c r="I26" s="495" t="s">
        <v>139</v>
      </c>
      <c r="J26" s="495"/>
      <c r="K26" s="495"/>
      <c r="L26" s="495"/>
      <c r="M26" s="115" t="s">
        <v>140</v>
      </c>
    </row>
    <row r="27" spans="1:13" ht="30.75" customHeight="1">
      <c r="A27" s="350" t="s">
        <v>195</v>
      </c>
      <c r="B27" s="350"/>
      <c r="C27" s="350"/>
      <c r="D27" s="350"/>
      <c r="E27" s="350"/>
      <c r="F27" s="350"/>
      <c r="G27" s="496" t="s">
        <v>142</v>
      </c>
      <c r="H27" s="496"/>
      <c r="I27" s="496" t="s">
        <v>142</v>
      </c>
      <c r="J27" s="496"/>
      <c r="K27" s="496"/>
      <c r="L27" s="496"/>
      <c r="M27" s="113">
        <v>45398</v>
      </c>
    </row>
    <row r="28" spans="1:13">
      <c r="A28" s="116" t="s">
        <v>144</v>
      </c>
      <c r="B28" s="116" t="s">
        <v>128</v>
      </c>
      <c r="C28" s="117" t="s">
        <v>196</v>
      </c>
      <c r="D28" s="118" t="s">
        <v>131</v>
      </c>
      <c r="E28" s="497" t="s">
        <v>146</v>
      </c>
      <c r="F28" s="497"/>
      <c r="G28" s="497"/>
      <c r="H28" s="498" t="s">
        <v>147</v>
      </c>
      <c r="I28" s="499"/>
      <c r="J28" s="500" t="s">
        <v>148</v>
      </c>
      <c r="K28" s="500"/>
      <c r="L28" s="497" t="s">
        <v>149</v>
      </c>
      <c r="M28" s="497"/>
    </row>
    <row r="29" spans="1:13" ht="40.5" customHeight="1">
      <c r="A29" s="109">
        <v>1</v>
      </c>
      <c r="B29" s="110" t="s">
        <v>197</v>
      </c>
      <c r="C29" s="336" t="s">
        <v>198</v>
      </c>
      <c r="D29" s="111">
        <v>45398</v>
      </c>
      <c r="E29" s="332" t="s">
        <v>225</v>
      </c>
      <c r="F29" s="332"/>
      <c r="G29" s="332"/>
      <c r="H29" s="333" t="s">
        <v>226</v>
      </c>
      <c r="I29" s="334"/>
      <c r="J29" s="338" t="s">
        <v>201</v>
      </c>
      <c r="K29" s="339"/>
      <c r="L29" s="340" t="s">
        <v>227</v>
      </c>
      <c r="M29" s="341"/>
    </row>
    <row r="30" spans="1:13" ht="37.5" customHeight="1">
      <c r="A30" s="109">
        <v>2</v>
      </c>
      <c r="B30" s="110" t="s">
        <v>203</v>
      </c>
      <c r="C30" s="337"/>
      <c r="D30" s="111">
        <v>45398</v>
      </c>
      <c r="E30" s="332" t="s">
        <v>228</v>
      </c>
      <c r="F30" s="332"/>
      <c r="G30" s="332"/>
      <c r="H30" s="333" t="s">
        <v>229</v>
      </c>
      <c r="I30" s="334"/>
      <c r="J30" s="338" t="s">
        <v>154</v>
      </c>
      <c r="K30" s="339"/>
      <c r="L30" s="342"/>
      <c r="M30" s="343"/>
    </row>
    <row r="31" spans="1:13" ht="48.75" customHeight="1">
      <c r="A31" s="109">
        <v>3</v>
      </c>
      <c r="B31" s="110" t="s">
        <v>206</v>
      </c>
      <c r="C31" s="337"/>
      <c r="D31" s="111">
        <v>45398</v>
      </c>
      <c r="E31" s="332" t="s">
        <v>230</v>
      </c>
      <c r="F31" s="332"/>
      <c r="G31" s="332"/>
      <c r="H31" s="333" t="s">
        <v>231</v>
      </c>
      <c r="I31" s="334"/>
      <c r="J31" s="338" t="s">
        <v>154</v>
      </c>
      <c r="K31" s="339"/>
      <c r="L31" s="342"/>
      <c r="M31" s="343"/>
    </row>
    <row r="32" spans="1:13" ht="45.75" customHeight="1">
      <c r="A32" s="109">
        <v>4</v>
      </c>
      <c r="B32" s="110" t="s">
        <v>209</v>
      </c>
      <c r="C32" s="337"/>
      <c r="D32" s="111">
        <v>45398</v>
      </c>
      <c r="E32" s="332" t="s">
        <v>232</v>
      </c>
      <c r="F32" s="332"/>
      <c r="G32" s="332"/>
      <c r="H32" s="333" t="s">
        <v>233</v>
      </c>
      <c r="I32" s="334"/>
      <c r="J32" s="335" t="s">
        <v>154</v>
      </c>
      <c r="K32" s="335"/>
      <c r="L32" s="344"/>
      <c r="M32" s="345"/>
    </row>
    <row r="37" spans="1:13" ht="13.5">
      <c r="A37" s="346"/>
      <c r="B37" s="347"/>
      <c r="C37" s="348"/>
      <c r="D37" s="349"/>
      <c r="E37" s="493"/>
      <c r="F37" s="493"/>
      <c r="G37" s="494"/>
      <c r="H37" s="494"/>
      <c r="I37" s="494"/>
      <c r="J37" s="494"/>
      <c r="K37" s="494"/>
      <c r="L37" s="494"/>
      <c r="M37" s="113"/>
    </row>
    <row r="38" spans="1:13">
      <c r="A38" s="495"/>
      <c r="B38" s="495"/>
      <c r="C38" s="495"/>
      <c r="D38" s="495"/>
      <c r="E38" s="495"/>
      <c r="F38" s="495"/>
      <c r="G38" s="495"/>
      <c r="H38" s="495"/>
      <c r="I38" s="495"/>
      <c r="J38" s="495"/>
      <c r="K38" s="495"/>
      <c r="L38" s="495"/>
      <c r="M38" s="115"/>
    </row>
    <row r="39" spans="1:13">
      <c r="A39" s="350"/>
      <c r="B39" s="350"/>
      <c r="C39" s="350"/>
      <c r="D39" s="350"/>
      <c r="E39" s="350"/>
      <c r="F39" s="350"/>
      <c r="G39" s="496"/>
      <c r="H39" s="496"/>
      <c r="I39" s="496"/>
      <c r="J39" s="496"/>
      <c r="K39" s="496"/>
      <c r="L39" s="496"/>
      <c r="M39" s="113"/>
    </row>
    <row r="40" spans="1:13">
      <c r="A40" s="116"/>
      <c r="B40" s="116"/>
      <c r="C40" s="117"/>
      <c r="D40" s="118"/>
      <c r="E40" s="497"/>
      <c r="F40" s="497"/>
      <c r="G40" s="497"/>
      <c r="H40" s="498"/>
      <c r="I40" s="499"/>
      <c r="J40" s="500"/>
      <c r="K40" s="500"/>
      <c r="L40" s="497"/>
      <c r="M40" s="497"/>
    </row>
    <row r="41" spans="1:13" ht="32.25" customHeight="1">
      <c r="A41" s="109"/>
      <c r="B41" s="110"/>
      <c r="C41" s="336"/>
      <c r="D41" s="111"/>
      <c r="E41" s="332"/>
      <c r="F41" s="332"/>
      <c r="G41" s="332"/>
      <c r="H41" s="333"/>
      <c r="I41" s="334"/>
      <c r="J41" s="338"/>
      <c r="K41" s="339"/>
      <c r="L41" s="340"/>
      <c r="M41" s="341"/>
    </row>
    <row r="42" spans="1:13" ht="36" customHeight="1">
      <c r="A42" s="109"/>
      <c r="B42" s="110"/>
      <c r="C42" s="337"/>
      <c r="D42" s="111"/>
      <c r="E42" s="332"/>
      <c r="F42" s="332"/>
      <c r="G42" s="332"/>
      <c r="H42" s="333"/>
      <c r="I42" s="334"/>
      <c r="J42" s="338"/>
      <c r="K42" s="339"/>
      <c r="L42" s="342"/>
      <c r="M42" s="343"/>
    </row>
    <row r="43" spans="1:13" ht="41.25" customHeight="1">
      <c r="A43" s="109"/>
      <c r="B43" s="110"/>
      <c r="C43" s="337"/>
      <c r="D43" s="111"/>
      <c r="E43" s="332"/>
      <c r="F43" s="332"/>
      <c r="G43" s="332"/>
      <c r="H43" s="333"/>
      <c r="I43" s="334"/>
      <c r="J43" s="338"/>
      <c r="K43" s="339"/>
      <c r="L43" s="342"/>
      <c r="M43" s="343"/>
    </row>
    <row r="44" spans="1:13" ht="48" customHeight="1">
      <c r="A44" s="109"/>
      <c r="B44" s="110"/>
      <c r="C44" s="337"/>
      <c r="D44" s="111"/>
      <c r="E44" s="332"/>
      <c r="F44" s="332"/>
      <c r="G44" s="332"/>
      <c r="H44" s="333"/>
      <c r="I44" s="334"/>
      <c r="J44" s="335"/>
      <c r="K44" s="335"/>
      <c r="L44" s="344"/>
      <c r="M44" s="345"/>
    </row>
  </sheetData>
  <mergeCells count="112">
    <mergeCell ref="C41:C44"/>
    <mergeCell ref="E41:G41"/>
    <mergeCell ref="H41:I41"/>
    <mergeCell ref="J41:K41"/>
    <mergeCell ref="L41:M44"/>
    <mergeCell ref="E42:G42"/>
    <mergeCell ref="H42:I42"/>
    <mergeCell ref="J42:K42"/>
    <mergeCell ref="E43:G43"/>
    <mergeCell ref="H43:I43"/>
    <mergeCell ref="J43:K43"/>
    <mergeCell ref="E44:G44"/>
    <mergeCell ref="H44:I44"/>
    <mergeCell ref="J44:K44"/>
    <mergeCell ref="A39:F39"/>
    <mergeCell ref="G39:H39"/>
    <mergeCell ref="I39:L39"/>
    <mergeCell ref="E40:G40"/>
    <mergeCell ref="H40:I40"/>
    <mergeCell ref="J40:K40"/>
    <mergeCell ref="L40:M40"/>
    <mergeCell ref="A37:D37"/>
    <mergeCell ref="E37:F37"/>
    <mergeCell ref="G37:H37"/>
    <mergeCell ref="I37:L37"/>
    <mergeCell ref="A38:F38"/>
    <mergeCell ref="G38:H38"/>
    <mergeCell ref="I38:L38"/>
    <mergeCell ref="A1:D1"/>
    <mergeCell ref="E1:F1"/>
    <mergeCell ref="G1:H1"/>
    <mergeCell ref="I1:L1"/>
    <mergeCell ref="A2:F2"/>
    <mergeCell ref="G2:H2"/>
    <mergeCell ref="I2:L2"/>
    <mergeCell ref="A3:F3"/>
    <mergeCell ref="G3:H3"/>
    <mergeCell ref="I3:L3"/>
    <mergeCell ref="E4:G4"/>
    <mergeCell ref="H4:I4"/>
    <mergeCell ref="J4:K4"/>
    <mergeCell ref="L4:M4"/>
    <mergeCell ref="C5:C8"/>
    <mergeCell ref="E8:G8"/>
    <mergeCell ref="H8:I8"/>
    <mergeCell ref="J8:K8"/>
    <mergeCell ref="E5:G5"/>
    <mergeCell ref="E6:G6"/>
    <mergeCell ref="E7:G7"/>
    <mergeCell ref="H5:I5"/>
    <mergeCell ref="H6:I6"/>
    <mergeCell ref="H7:I7"/>
    <mergeCell ref="J5:K5"/>
    <mergeCell ref="J6:K6"/>
    <mergeCell ref="J7:K7"/>
    <mergeCell ref="L5:M8"/>
    <mergeCell ref="A13:D13"/>
    <mergeCell ref="E13:F13"/>
    <mergeCell ref="G13:H13"/>
    <mergeCell ref="I13:L13"/>
    <mergeCell ref="A14:F14"/>
    <mergeCell ref="G14:H14"/>
    <mergeCell ref="I14:L14"/>
    <mergeCell ref="A15:F15"/>
    <mergeCell ref="G15:H15"/>
    <mergeCell ref="I15:L15"/>
    <mergeCell ref="E16:G16"/>
    <mergeCell ref="H16:I16"/>
    <mergeCell ref="J16:K16"/>
    <mergeCell ref="L16:M16"/>
    <mergeCell ref="E20:G20"/>
    <mergeCell ref="H20:I20"/>
    <mergeCell ref="J20:K20"/>
    <mergeCell ref="C17:C20"/>
    <mergeCell ref="E17:G17"/>
    <mergeCell ref="H17:I17"/>
    <mergeCell ref="J17:K17"/>
    <mergeCell ref="E18:G18"/>
    <mergeCell ref="H18:I18"/>
    <mergeCell ref="J18:K18"/>
    <mergeCell ref="E19:G19"/>
    <mergeCell ref="L17:M20"/>
    <mergeCell ref="H19:I19"/>
    <mergeCell ref="J19:K19"/>
    <mergeCell ref="A25:D25"/>
    <mergeCell ref="E25:F25"/>
    <mergeCell ref="G25:H25"/>
    <mergeCell ref="I25:L25"/>
    <mergeCell ref="A26:F26"/>
    <mergeCell ref="G26:H26"/>
    <mergeCell ref="I26:L26"/>
    <mergeCell ref="A27:F27"/>
    <mergeCell ref="G27:H27"/>
    <mergeCell ref="I27:L27"/>
    <mergeCell ref="E28:G28"/>
    <mergeCell ref="H28:I28"/>
    <mergeCell ref="J28:K28"/>
    <mergeCell ref="L28:M28"/>
    <mergeCell ref="E32:G32"/>
    <mergeCell ref="H32:I32"/>
    <mergeCell ref="J32:K32"/>
    <mergeCell ref="C29:C32"/>
    <mergeCell ref="E29:G29"/>
    <mergeCell ref="H29:I29"/>
    <mergeCell ref="J29:K29"/>
    <mergeCell ref="E30:G30"/>
    <mergeCell ref="H30:I30"/>
    <mergeCell ref="J30:K30"/>
    <mergeCell ref="E31:G31"/>
    <mergeCell ref="L29:M32"/>
    <mergeCell ref="H31:I31"/>
    <mergeCell ref="J31:K31"/>
  </mergeCells>
  <hyperlinks>
    <hyperlink ref="L5" r:id="rId1" display="Testing Sheet.xlsx" xr:uid="{2685C8FE-9D45-4E51-BE55-A61568523BE9}"/>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BA9C2C-A530-4A05-B0A1-0435B8FFDE53}">
  <dimension ref="A1:A29"/>
  <sheetViews>
    <sheetView workbookViewId="0">
      <selection activeCell="A18" sqref="A18"/>
    </sheetView>
  </sheetViews>
  <sheetFormatPr defaultRowHeight="15.75"/>
  <sheetData>
    <row r="1" spans="1:1">
      <c r="A1" t="s">
        <v>234</v>
      </c>
    </row>
    <row r="4" spans="1:1">
      <c r="A4" t="s">
        <v>235</v>
      </c>
    </row>
    <row r="11" spans="1:1">
      <c r="A11" s="112" t="s">
        <v>236</v>
      </c>
    </row>
    <row r="18" spans="1:1">
      <c r="A18" t="s">
        <v>237</v>
      </c>
    </row>
    <row r="29" spans="1:1">
      <c r="A29" t="s">
        <v>238</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18DE1-43AD-4AC3-98B0-47FC9AE9A913}">
  <dimension ref="A1:A29"/>
  <sheetViews>
    <sheetView workbookViewId="0"/>
  </sheetViews>
  <sheetFormatPr defaultRowHeight="15.75"/>
  <sheetData>
    <row r="1" spans="1:1">
      <c r="A1" t="s">
        <v>234</v>
      </c>
    </row>
    <row r="4" spans="1:1">
      <c r="A4" t="s">
        <v>235</v>
      </c>
    </row>
    <row r="12" spans="1:1">
      <c r="A12" t="s">
        <v>239</v>
      </c>
    </row>
    <row r="20" spans="1:1">
      <c r="A20" t="s">
        <v>240</v>
      </c>
    </row>
    <row r="29" spans="1:1">
      <c r="A29" t="s">
        <v>241</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6CD11C-800A-4F13-80A0-C7F8CDC94993}">
  <dimension ref="A1:A33"/>
  <sheetViews>
    <sheetView workbookViewId="0">
      <selection activeCell="H6" sqref="H6"/>
    </sheetView>
  </sheetViews>
  <sheetFormatPr defaultRowHeight="15.75"/>
  <sheetData>
    <row r="1" spans="1:1">
      <c r="A1" t="s">
        <v>234</v>
      </c>
    </row>
    <row r="5" spans="1:1">
      <c r="A5" t="s">
        <v>235</v>
      </c>
    </row>
    <row r="13" spans="1:1">
      <c r="A13" s="112" t="s">
        <v>242</v>
      </c>
    </row>
    <row r="16" spans="1:1">
      <c r="A16" t="s">
        <v>243</v>
      </c>
    </row>
    <row r="23" spans="1:1">
      <c r="A23" t="s">
        <v>240</v>
      </c>
    </row>
    <row r="33" spans="1:1">
      <c r="A33" t="s">
        <v>241</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28" ma:contentTypeDescription="Create a new document." ma:contentTypeScope="" ma:versionID="60f5a4f2d2b0abadcf532d48ebf9cb71">
  <xsd:schema xmlns:xsd="http://www.w3.org/2001/XMLSchema" xmlns:xs="http://www.w3.org/2001/XMLSchema" xmlns:p="http://schemas.microsoft.com/office/2006/metadata/properties" xmlns:ns1="http://schemas.microsoft.com/sharepoint/v3" xmlns:ns2="71af3243-3dd4-4a8d-8c0d-dd76da1f02a5" xmlns:ns3="16c05727-aa75-4e4a-9b5f-8a80a1165891" xmlns:ns4="230e9df3-be65-4c73-a93b-d1236ebd677e" targetNamespace="http://schemas.microsoft.com/office/2006/metadata/properties" ma:root="true" ma:fieldsID="7dd78129e6a1811f84807ad11c651531" ns1:_="" ns2:_="" ns3:_="" ns4:_="">
    <xsd:import namespace="http://schemas.microsoft.com/sharepoint/v3"/>
    <xsd:import namespace="71af3243-3dd4-4a8d-8c0d-dd76da1f02a5"/>
    <xsd:import namespace="16c05727-aa75-4e4a-9b5f-8a80a1165891"/>
    <xsd:import namespace="230e9df3-be65-4c73-a93b-d1236ebd677e"/>
    <xsd:element name="properties">
      <xsd:complexType>
        <xsd:sequence>
          <xsd:element name="documentManagement">
            <xsd:complexType>
              <xsd:all>
                <xsd:element ref="ns2:Status" minOccurs="0"/>
                <xsd:element ref="ns2:Image" minOccurs="0"/>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1:_ip_UnifiedCompliancePolicyProperties" minOccurs="0"/>
                <xsd:element ref="ns1:_ip_UnifiedCompliancePolicyUIAction" minOccurs="0"/>
                <xsd:element ref="ns4:TaxCatchAll" minOccurs="0"/>
                <xsd:element ref="ns2:ImageTagsTaxHTField" minOccurs="0"/>
                <xsd:element ref="ns2:MediaServiceLocation" minOccurs="0"/>
                <xsd:element ref="ns2:MediaLengthInSeconds" minOccurs="0"/>
                <xsd:element ref="ns2:Background" minOccurs="0"/>
                <xsd:element ref="ns2:MediaServiceSearchProperties" minOccurs="0"/>
                <xsd:element ref="ns2:MediaServiceDocTags" minOccurs="0"/>
                <xsd:element ref="ns2:MediaServiceObjectDetectorVersions" minOccurs="0"/>
                <xsd:element ref="ns2: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20" nillable="true" ma:displayName="Unified Compliance Policy Properties" ma:hidden="true" ma:internalName="_ip_UnifiedCompliancePolicyProperties" ma:readOnly="false">
      <xsd:simpleType>
        <xsd:restriction base="dms:Note"/>
      </xsd:simpleType>
    </xsd:element>
    <xsd:element name="_ip_UnifiedCompliancePolicyUIAction" ma:index="21" nillable="true" ma:displayName="Unified Compliance Policy UI Action" ma:hidden="true" ma:internalName="_ip_UnifiedCompliancePolicyUIAction" ma:readOnly="fals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Status" ma:index="2" nillable="true" ma:displayName="Status" ma:default="Not started" ma:format="Dropdown" ma:internalName="Status" ma:readOnly="false">
      <xsd:simpleType>
        <xsd:restriction base="dms:Choice">
          <xsd:enumeration value="Not started"/>
          <xsd:enumeration value="In Progress"/>
          <xsd:enumeration value="Completed"/>
        </xsd:restriction>
      </xsd:simpleType>
    </xsd:element>
    <xsd:element name="Image" ma:index="3" nillable="true" ma:displayName="Image" ma:format="Image" ma:internalName="Image" ma:readOnly="false">
      <xsd:complexType>
        <xsd:complexContent>
          <xsd:extension base="dms:URL">
            <xsd:sequence>
              <xsd:element name="Url" type="dms:ValidUrl" minOccurs="0" nillable="true"/>
              <xsd:element name="Description" type="xsd:string" nillable="true"/>
            </xsd:sequence>
          </xsd:extension>
        </xsd:complexContent>
      </xsd:complexType>
    </xsd:element>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hidden="true" ma:internalName="MediaServiceOCR" ma:readOnly="true">
      <xsd:simpleType>
        <xsd:restriction base="dms:Note"/>
      </xsd:simpleType>
    </xsd:element>
    <xsd:element name="MediaServiceAutoTags" ma:index="11" nillable="true" ma:displayName="MediaServiceAutoTags" ma:hidden="true"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hidden="true" ma:internalName="MediaServiceKeyPoints" ma:readOnly="false">
      <xsd:simpleType>
        <xsd:restriction base="dms:Note"/>
      </xsd:simpleType>
    </xsd:element>
    <xsd:element name="MediaServiceDateTaken" ma:index="18" nillable="true" ma:displayName="MediaServiceDateTaken" ma:hidden="true" ma:internalName="MediaServiceDateTaken" ma:readOnly="true">
      <xsd:simpleType>
        <xsd:restriction base="dms:Text"/>
      </xsd:simpleType>
    </xsd:element>
    <xsd:element name="ImageTagsTaxHTField" ma:index="25" nillable="true" ma:taxonomy="true" ma:internalName="ImageTagsTaxHTField" ma:taxonomyFieldName="MediaServiceImageTags" ma:displayName="Image Tags" ma:readOnly="false" ma:fieldId="{5cf76f15-5ced-4ddc-b409-7134ff3c332f}" ma:taxonomyMulti="true" ma:sspId="e385fb40-52d4-4fae-9c5b-3e8ff8a5878e" ma:termSetId="09814cd3-568e-fe90-9814-8d621ff8fb84" ma:anchorId="fba54fb3-c3e1-fe81-a776-ca4b69148c4d" ma:open="true" ma:isKeyword="false">
      <xsd:complexType>
        <xsd:sequence>
          <xsd:element ref="pc:Terms" minOccurs="0" maxOccurs="1"/>
        </xsd:sequence>
      </xsd:complexType>
    </xsd:element>
    <xsd:element name="MediaServiceLocation" ma:index="26" nillable="true" ma:displayName="Location" ma:hidden="true" ma:internalName="MediaServiceLocation" ma:readOnly="true">
      <xsd:simpleType>
        <xsd:restriction base="dms:Text"/>
      </xsd:simpleType>
    </xsd:element>
    <xsd:element name="MediaLengthInSeconds" ma:index="27" nillable="true" ma:displayName="MediaLengthInSeconds" ma:hidden="true" ma:internalName="MediaLengthInSeconds" ma:readOnly="true">
      <xsd:simpleType>
        <xsd:restriction base="dms:Unknown"/>
      </xsd:simpleType>
    </xsd:element>
    <xsd:element name="Background" ma:index="28" nillable="true" ma:displayName="Background" ma:default="0" ma:format="Dropdown" ma:internalName="Background">
      <xsd:simpleType>
        <xsd:restriction base="dms:Boolean"/>
      </xsd:simpleType>
    </xsd:element>
    <xsd:element name="MediaServiceSearchProperties" ma:index="29" nillable="true" ma:displayName="MediaServiceSearchProperties" ma:hidden="true" ma:internalName="MediaServiceSearchProperties" ma:readOnly="true">
      <xsd:simpleType>
        <xsd:restriction base="dms:Note"/>
      </xsd:simpleType>
    </xsd:element>
    <xsd:element name="MediaServiceDocTags" ma:index="30" nillable="true" ma:displayName="MediaServiceDocTags" ma:hidden="true" ma:internalName="MediaServiceDocTags" ma:readOnly="true">
      <xsd:simpleType>
        <xsd:restriction base="dms:Note"/>
      </xsd:simpleType>
    </xsd:element>
    <xsd:element name="MediaServiceObjectDetectorVersions" ma:index="31" nillable="true" ma:displayName="MediaServiceObjectDetectorVersions" ma:description="" ma:hidden="true" ma:indexed="true" ma:internalName="MediaServiceObjectDetectorVersions" ma:readOnly="true">
      <xsd:simpleType>
        <xsd:restriction base="dms:Text"/>
      </xsd:simpleType>
    </xsd:element>
    <xsd:element name="MediaServiceSystemTags" ma:index="32" nillable="true" ma:displayName="MediaServiceSystemTags" ma:hidden="true" ma:internalName="MediaServiceSystemTag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hidden="true"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hidden="true" ma:internalName="SharedWithDetail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230e9df3-be65-4c73-a93b-d1236ebd677e" elementFormDefault="qualified">
    <xsd:import namespace="http://schemas.microsoft.com/office/2006/documentManagement/types"/>
    <xsd:import namespace="http://schemas.microsoft.com/office/infopath/2007/PartnerControls"/>
    <xsd:element name="TaxCatchAll" ma:index="23" nillable="true" ma:displayName="Taxonomy Catch All Column" ma:hidden="true" ma:list="{3f6bfcbc-3db3-4ae6-bd76-326f0798ad28}" ma:internalName="TaxCatchAll" ma:readOnly="false" ma:showField="CatchAllData" ma:web="16c05727-aa75-4e4a-9b5f-8a80a11658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displayName="Content Type"/>
        <xsd:element ref="dc:title" minOccurs="0" maxOccurs="1" ma:index="1"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Image xmlns="71af3243-3dd4-4a8d-8c0d-dd76da1f02a5">
      <Url xsi:nil="true"/>
      <Description xsi:nil="true"/>
    </Image>
    <Status xmlns="71af3243-3dd4-4a8d-8c0d-dd76da1f02a5">Not started</Status>
    <Background xmlns="71af3243-3dd4-4a8d-8c0d-dd76da1f02a5">false</Background>
    <_ip_UnifiedCompliancePolicyProperties xmlns="http://schemas.microsoft.com/sharepoint/v3" xsi:nil="true"/>
    <ImageTagsTaxHTField xmlns="71af3243-3dd4-4a8d-8c0d-dd76da1f02a5">
      <Terms xmlns="http://schemas.microsoft.com/office/infopath/2007/PartnerControls"/>
    </ImageTagsTaxHTField>
    <TaxCatchAll xmlns="230e9df3-be65-4c73-a93b-d1236ebd677e" xsi:nil="true"/>
    <MediaServiceKeyPoints xmlns="71af3243-3dd4-4a8d-8c0d-dd76da1f02a5" xsi:nil="true"/>
  </documentManagement>
</p:properties>
</file>

<file path=customXml/itemProps1.xml><?xml version="1.0" encoding="utf-8"?>
<ds:datastoreItem xmlns:ds="http://schemas.openxmlformats.org/officeDocument/2006/customXml" ds:itemID="{8006695F-163E-4BF1-9B7D-B7FEC801EAC8}"/>
</file>

<file path=customXml/itemProps2.xml><?xml version="1.0" encoding="utf-8"?>
<ds:datastoreItem xmlns:ds="http://schemas.openxmlformats.org/officeDocument/2006/customXml" ds:itemID="{F2D6B6CC-F596-4B83-A965-C68EC5684C3D}"/>
</file>

<file path=customXml/itemProps3.xml><?xml version="1.0" encoding="utf-8"?>
<ds:datastoreItem xmlns:ds="http://schemas.openxmlformats.org/officeDocument/2006/customXml" ds:itemID="{A84128EA-044E-439A-A27A-F1A5967A94B2}"/>
</file>

<file path=docMetadata/LabelInfo.xml><?xml version="1.0" encoding="utf-8"?>
<clbl:labelList xmlns:clbl="http://schemas.microsoft.com/office/2020/mipLabelMetadata"/>
</file>

<file path=docProps/app.xml><?xml version="1.0" encoding="utf-8"?>
<Properties xmlns="http://schemas.openxmlformats.org/officeDocument/2006/extended-properties" xmlns:vt="http://schemas.openxmlformats.org/officeDocument/2006/docPropsVTypes">
  <Template>TM44917183</Template>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2024-04-10T07:37:37Z</dcterms:created>
  <dcterms:modified xsi:type="dcterms:W3CDTF">2024-09-04T09:56:19Z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